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Y4PEPF00014ED0\EXCELCNV\347f0992-9fcf-494e-a74b-4b87d346a2e7\"/>
    </mc:Choice>
  </mc:AlternateContent>
  <xr:revisionPtr revIDLastSave="0" documentId="8_{AE690FDE-0433-4C2F-B84D-BF4C459A3D8F}" xr6:coauthVersionLast="47" xr6:coauthVersionMax="47" xr10:uidLastSave="{00000000-0000-0000-0000-000000000000}"/>
  <bookViews>
    <workbookView xWindow="-60" yWindow="-60" windowWidth="15480" windowHeight="11640" xr2:uid="{858261B5-BE39-4E36-A469-C8005889F7C8}"/>
  </bookViews>
  <sheets>
    <sheet name="Financial Summary" sheetId="4" r:id="rId1"/>
    <sheet name="Personnel" sheetId="5" r:id="rId2"/>
    <sheet name="Detail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4" l="1"/>
  <c r="E31" i="5"/>
  <c r="E30" i="5"/>
  <c r="E29" i="5"/>
  <c r="O22" i="2"/>
  <c r="M22" i="2"/>
  <c r="K22" i="2"/>
  <c r="I16" i="2"/>
  <c r="E43" i="4"/>
  <c r="E45" i="4"/>
  <c r="G46" i="4"/>
  <c r="I46" i="4"/>
  <c r="K46" i="4"/>
  <c r="M46" i="4"/>
  <c r="O46" i="4"/>
  <c r="E35" i="2"/>
  <c r="G13" i="2"/>
  <c r="G20" i="5"/>
  <c r="G10" i="2"/>
  <c r="G14" i="2"/>
  <c r="G17" i="2"/>
  <c r="G11" i="5"/>
  <c r="G18" i="5"/>
  <c r="I18" i="5"/>
  <c r="K18" i="5"/>
  <c r="M18" i="5"/>
  <c r="O18" i="5"/>
  <c r="G17" i="5"/>
  <c r="G4" i="5"/>
  <c r="I4" i="5"/>
  <c r="K4" i="5"/>
  <c r="G6" i="5"/>
  <c r="I6" i="5"/>
  <c r="K6" i="5"/>
  <c r="M6" i="5"/>
  <c r="O6" i="5"/>
  <c r="G5" i="5"/>
  <c r="G18" i="2"/>
  <c r="L11" i="4"/>
  <c r="O2" i="2"/>
  <c r="M2" i="2"/>
  <c r="K2" i="2"/>
  <c r="I2" i="2"/>
  <c r="G2" i="2"/>
  <c r="E2" i="2"/>
  <c r="O2" i="5"/>
  <c r="M2" i="5"/>
  <c r="K2" i="5"/>
  <c r="I2" i="5"/>
  <c r="G2" i="5"/>
  <c r="E2" i="5"/>
  <c r="K42" i="2"/>
  <c r="K48" i="4"/>
  <c r="O32" i="4"/>
  <c r="O33" i="4"/>
  <c r="O34" i="4"/>
  <c r="O35" i="4"/>
  <c r="O36" i="4"/>
  <c r="O37" i="4"/>
  <c r="O38" i="4"/>
  <c r="O39" i="4"/>
  <c r="M32" i="4"/>
  <c r="M33" i="4"/>
  <c r="M34" i="4"/>
  <c r="M35" i="4"/>
  <c r="M36" i="4"/>
  <c r="M37" i="4"/>
  <c r="M38" i="4"/>
  <c r="K32" i="4"/>
  <c r="K33" i="4"/>
  <c r="K34" i="4"/>
  <c r="K35" i="4"/>
  <c r="K36" i="4"/>
  <c r="K37" i="4"/>
  <c r="K38" i="4"/>
  <c r="K39" i="4"/>
  <c r="I32" i="4"/>
  <c r="I33" i="4"/>
  <c r="I34" i="4"/>
  <c r="I35" i="4"/>
  <c r="I36" i="4"/>
  <c r="I37" i="4"/>
  <c r="I38" i="4"/>
  <c r="I39" i="4"/>
  <c r="G33" i="4"/>
  <c r="G34" i="4"/>
  <c r="G35" i="4"/>
  <c r="G36" i="4"/>
  <c r="G37" i="4"/>
  <c r="G38" i="4"/>
  <c r="G39" i="4"/>
  <c r="G41" i="4"/>
  <c r="E33" i="4"/>
  <c r="E34" i="4"/>
  <c r="E35" i="4"/>
  <c r="E36" i="4"/>
  <c r="E37" i="4"/>
  <c r="E38" i="4"/>
  <c r="E39" i="4"/>
  <c r="E31" i="4"/>
  <c r="O10" i="2"/>
  <c r="M10" i="2"/>
  <c r="M10" i="4"/>
  <c r="K10" i="2"/>
  <c r="K14" i="2"/>
  <c r="I10" i="2"/>
  <c r="I10" i="4"/>
  <c r="I14" i="2"/>
  <c r="I35" i="2"/>
  <c r="E32" i="5"/>
  <c r="E20" i="5"/>
  <c r="E22" i="4"/>
  <c r="E14" i="5"/>
  <c r="E8" i="5"/>
  <c r="E42" i="2"/>
  <c r="E48" i="4"/>
  <c r="I21" i="2"/>
  <c r="K21" i="2"/>
  <c r="M21" i="2"/>
  <c r="O21" i="2"/>
  <c r="K16" i="2"/>
  <c r="E32" i="4"/>
  <c r="E23" i="4"/>
  <c r="I11" i="5"/>
  <c r="I14" i="5"/>
  <c r="I30" i="5"/>
  <c r="G14" i="5"/>
  <c r="G30" i="5"/>
  <c r="H35" i="2"/>
  <c r="H42" i="4"/>
  <c r="J35" i="2"/>
  <c r="K35" i="2"/>
  <c r="L35" i="2"/>
  <c r="L42" i="4"/>
  <c r="M35" i="2"/>
  <c r="N35" i="2"/>
  <c r="N42" i="4"/>
  <c r="O35" i="2"/>
  <c r="G35" i="2"/>
  <c r="H39" i="4"/>
  <c r="J39" i="4"/>
  <c r="L39" i="4"/>
  <c r="M39" i="4"/>
  <c r="N39" i="4"/>
  <c r="G32" i="5"/>
  <c r="I42" i="2"/>
  <c r="I48" i="4"/>
  <c r="M42" i="2"/>
  <c r="M48" i="4"/>
  <c r="O42" i="2"/>
  <c r="O48" i="4"/>
  <c r="G42" i="2"/>
  <c r="G48" i="4"/>
  <c r="G31" i="4"/>
  <c r="G32" i="4"/>
  <c r="H38" i="4"/>
  <c r="J38" i="4"/>
  <c r="L38" i="4"/>
  <c r="N38" i="4"/>
  <c r="H32" i="4"/>
  <c r="J32" i="4"/>
  <c r="L32" i="4"/>
  <c r="N32" i="4"/>
  <c r="H31" i="4"/>
  <c r="I31" i="4"/>
  <c r="I41" i="4"/>
  <c r="J31" i="4"/>
  <c r="K31" i="4"/>
  <c r="K41" i="4"/>
  <c r="L31" i="4"/>
  <c r="M31" i="4"/>
  <c r="M41" i="4"/>
  <c r="N31" i="4"/>
  <c r="O31" i="4"/>
  <c r="O41" i="4"/>
  <c r="H20" i="5"/>
  <c r="H31" i="5"/>
  <c r="J17" i="5"/>
  <c r="L17" i="5"/>
  <c r="J18" i="5"/>
  <c r="L18" i="5"/>
  <c r="N18" i="5"/>
  <c r="H8" i="5"/>
  <c r="I5" i="5"/>
  <c r="K5" i="5"/>
  <c r="M5" i="5"/>
  <c r="O5" i="5"/>
  <c r="J4" i="5"/>
  <c r="L4" i="5"/>
  <c r="J5" i="5"/>
  <c r="L5" i="5"/>
  <c r="N5" i="5"/>
  <c r="J6" i="5"/>
  <c r="L6" i="5"/>
  <c r="N6" i="5"/>
  <c r="H30" i="5"/>
  <c r="H32" i="5"/>
  <c r="J32" i="5"/>
  <c r="J30" i="5"/>
  <c r="K32" i="5"/>
  <c r="L32" i="5"/>
  <c r="L30" i="5"/>
  <c r="M32" i="5"/>
  <c r="N32" i="5"/>
  <c r="N30" i="5"/>
  <c r="O32" i="5"/>
  <c r="H23" i="4"/>
  <c r="I23" i="4"/>
  <c r="J23" i="4"/>
  <c r="K23" i="4"/>
  <c r="L23" i="4"/>
  <c r="M23" i="4"/>
  <c r="N23" i="4"/>
  <c r="O23" i="4"/>
  <c r="G23" i="4"/>
  <c r="I32" i="5"/>
  <c r="H14" i="2"/>
  <c r="H15" i="4"/>
  <c r="N11" i="4"/>
  <c r="O10" i="4"/>
  <c r="G11" i="4"/>
  <c r="J11" i="5"/>
  <c r="L11" i="5"/>
  <c r="N11" i="5"/>
  <c r="I13" i="2"/>
  <c r="K13" i="2"/>
  <c r="M13" i="2"/>
  <c r="O13" i="2"/>
  <c r="J13" i="2"/>
  <c r="L13" i="2"/>
  <c r="N13" i="2"/>
  <c r="J19" i="2"/>
  <c r="J22" i="2"/>
  <c r="J23" i="2"/>
  <c r="J18" i="4"/>
  <c r="J16" i="4"/>
  <c r="K11" i="2"/>
  <c r="M11" i="2"/>
  <c r="O11" i="2"/>
  <c r="H10" i="4"/>
  <c r="J10" i="4"/>
  <c r="L10" i="4"/>
  <c r="F22" i="2"/>
  <c r="N40" i="4"/>
  <c r="N41" i="4"/>
  <c r="L40" i="4"/>
  <c r="L41" i="4"/>
  <c r="J40" i="4"/>
  <c r="J41" i="4"/>
  <c r="J42" i="4"/>
  <c r="H40" i="4"/>
  <c r="H41" i="4"/>
  <c r="J11" i="4"/>
  <c r="J14" i="2"/>
  <c r="J15" i="4"/>
  <c r="H26" i="5"/>
  <c r="H35" i="5"/>
  <c r="J20" i="5"/>
  <c r="J22" i="4"/>
  <c r="L20" i="5"/>
  <c r="L31" i="5"/>
  <c r="N17" i="5"/>
  <c r="N20" i="5"/>
  <c r="N22" i="4"/>
  <c r="N10" i="4"/>
  <c r="H21" i="4"/>
  <c r="H29" i="5"/>
  <c r="H22" i="4"/>
  <c r="J31" i="5"/>
  <c r="L22" i="4"/>
  <c r="L14" i="2"/>
  <c r="H11" i="4"/>
  <c r="H19" i="2"/>
  <c r="H22" i="2"/>
  <c r="L8" i="5"/>
  <c r="N4" i="5"/>
  <c r="N8" i="5"/>
  <c r="N14" i="2"/>
  <c r="N19" i="2"/>
  <c r="H33" i="5"/>
  <c r="K17" i="2"/>
  <c r="K11" i="4"/>
  <c r="M16" i="2"/>
  <c r="H16" i="4"/>
  <c r="H23" i="2"/>
  <c r="H18" i="4"/>
  <c r="L15" i="4"/>
  <c r="O14" i="2"/>
  <c r="M14" i="2"/>
  <c r="L19" i="2"/>
  <c r="J8" i="5"/>
  <c r="N31" i="5"/>
  <c r="K10" i="4"/>
  <c r="I11" i="4"/>
  <c r="H27" i="4"/>
  <c r="O16" i="2"/>
  <c r="M17" i="2"/>
  <c r="M11" i="4"/>
  <c r="N22" i="2"/>
  <c r="N16" i="4"/>
  <c r="N15" i="4"/>
  <c r="N21" i="4"/>
  <c r="N29" i="5"/>
  <c r="N33" i="5"/>
  <c r="N27" i="4"/>
  <c r="N26" i="5"/>
  <c r="N35" i="5"/>
  <c r="J26" i="5"/>
  <c r="J35" i="5"/>
  <c r="J29" i="5"/>
  <c r="J33" i="5"/>
  <c r="J27" i="4"/>
  <c r="J21" i="4"/>
  <c r="L22" i="2"/>
  <c r="L16" i="4"/>
  <c r="L23" i="2"/>
  <c r="L18" i="4"/>
  <c r="L21" i="4"/>
  <c r="L26" i="5"/>
  <c r="L35" i="5"/>
  <c r="L29" i="5"/>
  <c r="L33" i="5"/>
  <c r="L27" i="4"/>
  <c r="O11" i="4"/>
  <c r="O17" i="2"/>
  <c r="N23" i="2"/>
  <c r="N18" i="4"/>
  <c r="I8" i="5"/>
  <c r="I29" i="5"/>
  <c r="G8" i="5"/>
  <c r="G29" i="5"/>
  <c r="G21" i="4"/>
  <c r="G31" i="5"/>
  <c r="G33" i="5"/>
  <c r="G27" i="4"/>
  <c r="G22" i="4"/>
  <c r="G25" i="4"/>
  <c r="G29" i="4"/>
  <c r="G43" i="4"/>
  <c r="G26" i="5"/>
  <c r="G35" i="5"/>
  <c r="I17" i="5"/>
  <c r="K11" i="5"/>
  <c r="E33" i="5"/>
  <c r="E27" i="4"/>
  <c r="M4" i="5"/>
  <c r="K8" i="5"/>
  <c r="E26" i="5"/>
  <c r="E21" i="4"/>
  <c r="E25" i="4"/>
  <c r="I21" i="4"/>
  <c r="I20" i="5"/>
  <c r="K17" i="5"/>
  <c r="E29" i="4"/>
  <c r="E35" i="5"/>
  <c r="M11" i="5"/>
  <c r="K14" i="5"/>
  <c r="K30" i="5"/>
  <c r="M8" i="5"/>
  <c r="O4" i="5"/>
  <c r="O8" i="5"/>
  <c r="K21" i="4"/>
  <c r="K29" i="5"/>
  <c r="K20" i="5"/>
  <c r="M17" i="5"/>
  <c r="I31" i="5"/>
  <c r="I33" i="5"/>
  <c r="I27" i="4"/>
  <c r="I22" i="4"/>
  <c r="I25" i="4"/>
  <c r="I29" i="4"/>
  <c r="I43" i="4"/>
  <c r="I26" i="5"/>
  <c r="I35" i="5"/>
  <c r="O11" i="5"/>
  <c r="O14" i="5"/>
  <c r="O30" i="5"/>
  <c r="M14" i="5"/>
  <c r="M30" i="5"/>
  <c r="O29" i="5"/>
  <c r="O21" i="4"/>
  <c r="M29" i="5"/>
  <c r="M21" i="4"/>
  <c r="O17" i="5"/>
  <c r="O20" i="5"/>
  <c r="M20" i="5"/>
  <c r="K31" i="5"/>
  <c r="K33" i="5"/>
  <c r="K27" i="4"/>
  <c r="K22" i="4"/>
  <c r="K25" i="4"/>
  <c r="K26" i="5"/>
  <c r="K35" i="5"/>
  <c r="M31" i="5"/>
  <c r="M33" i="5"/>
  <c r="M27" i="4"/>
  <c r="M22" i="4"/>
  <c r="M25" i="4"/>
  <c r="M29" i="4"/>
  <c r="M43" i="4"/>
  <c r="M26" i="5"/>
  <c r="M35" i="5"/>
  <c r="O22" i="4"/>
  <c r="O25" i="4"/>
  <c r="O31" i="5"/>
  <c r="O33" i="5"/>
  <c r="O27" i="4"/>
  <c r="O26" i="5"/>
  <c r="O35" i="5"/>
  <c r="K29" i="4"/>
  <c r="K43" i="4"/>
  <c r="O29" i="4"/>
  <c r="O43" i="4"/>
  <c r="G19" i="2"/>
  <c r="G10" i="4"/>
  <c r="I17" i="2"/>
  <c r="I18" i="2"/>
  <c r="K18" i="2"/>
  <c r="G15" i="4"/>
  <c r="G22" i="2"/>
  <c r="G16" i="4"/>
  <c r="I19" i="2"/>
  <c r="M18" i="2"/>
  <c r="K19" i="2"/>
  <c r="G23" i="2"/>
  <c r="G18" i="4"/>
  <c r="G45" i="4"/>
  <c r="K15" i="4"/>
  <c r="K16" i="4"/>
  <c r="M19" i="2"/>
  <c r="O18" i="2"/>
  <c r="O19" i="2"/>
  <c r="I15" i="4"/>
  <c r="I22" i="2"/>
  <c r="I16" i="4"/>
  <c r="I23" i="2"/>
  <c r="I18" i="4"/>
  <c r="I45" i="4"/>
  <c r="O16" i="4"/>
  <c r="O15" i="4"/>
  <c r="K23" i="2"/>
  <c r="K18" i="4"/>
  <c r="K45" i="4"/>
  <c r="M16" i="4"/>
  <c r="M15" i="4"/>
  <c r="O23" i="2"/>
  <c r="O18" i="4"/>
  <c r="O45" i="4"/>
  <c r="M23" i="2"/>
  <c r="M18" i="4"/>
  <c r="M45" i="4"/>
</calcChain>
</file>

<file path=xl/sharedStrings.xml><?xml version="1.0" encoding="utf-8"?>
<sst xmlns="http://schemas.openxmlformats.org/spreadsheetml/2006/main" count="147" uniqueCount="109">
  <si>
    <t>Chapman University</t>
  </si>
  <si>
    <t>Master of</t>
  </si>
  <si>
    <t>Financial Summary</t>
  </si>
  <si>
    <t>[1]</t>
  </si>
  <si>
    <t>[2]</t>
  </si>
  <si>
    <t>[3]</t>
  </si>
  <si>
    <t>[4]</t>
  </si>
  <si>
    <t>[5]</t>
  </si>
  <si>
    <t>Projected</t>
  </si>
  <si>
    <t>2024-2025</t>
  </si>
  <si>
    <t>2025-2026</t>
  </si>
  <si>
    <t>2026-2027</t>
  </si>
  <si>
    <t>2027-2028</t>
  </si>
  <si>
    <t>2028-2029</t>
  </si>
  <si>
    <t>2029-2030</t>
  </si>
  <si>
    <t>STUDENT &amp; FACULTY DATA</t>
  </si>
  <si>
    <t>1</t>
  </si>
  <si>
    <t>Number of Students</t>
  </si>
  <si>
    <t>2</t>
  </si>
  <si>
    <t>Total Credit Hours</t>
  </si>
  <si>
    <t>3</t>
  </si>
  <si>
    <t>Number of Faculty</t>
  </si>
  <si>
    <t>REVENUE</t>
  </si>
  <si>
    <t>Tuition Revenue</t>
  </si>
  <si>
    <t>Scholarships</t>
  </si>
  <si>
    <t>Net Revenue</t>
  </si>
  <si>
    <t>EXPENDITURES</t>
  </si>
  <si>
    <t>Faculty Salaries</t>
  </si>
  <si>
    <t>Administrative Salaries</t>
  </si>
  <si>
    <t>Student Salaries</t>
  </si>
  <si>
    <t>4</t>
  </si>
  <si>
    <t>Total Salaries</t>
  </si>
  <si>
    <t>5</t>
  </si>
  <si>
    <t>Fringe Benefits</t>
  </si>
  <si>
    <t>6</t>
  </si>
  <si>
    <t>Total Compensation</t>
  </si>
  <si>
    <t>7</t>
  </si>
  <si>
    <t>Professional Services</t>
  </si>
  <si>
    <t>8</t>
  </si>
  <si>
    <t>Supplies, Printing and Postage</t>
  </si>
  <si>
    <t>9</t>
  </si>
  <si>
    <t>Travel and Services</t>
  </si>
  <si>
    <t>10</t>
  </si>
  <si>
    <t>Promotion and Advertising</t>
  </si>
  <si>
    <t>11</t>
  </si>
  <si>
    <t>Telecom and IT Contracts</t>
  </si>
  <si>
    <t>12</t>
  </si>
  <si>
    <t>Maintenance and Facility Rental</t>
  </si>
  <si>
    <t>13</t>
  </si>
  <si>
    <t>Equipment and Projects</t>
  </si>
  <si>
    <t>14</t>
  </si>
  <si>
    <t>Library Acquisitions</t>
  </si>
  <si>
    <t>15</t>
  </si>
  <si>
    <t>Reclassifications</t>
  </si>
  <si>
    <t>16</t>
  </si>
  <si>
    <t>Total Non-comp .Exp.</t>
  </si>
  <si>
    <t>17</t>
  </si>
  <si>
    <t>Total Expenses</t>
  </si>
  <si>
    <t>NET OPERATIONS</t>
  </si>
  <si>
    <t>cumulative</t>
  </si>
  <si>
    <t>CAPITAL</t>
  </si>
  <si>
    <t>Full-Time Faculty</t>
  </si>
  <si>
    <t>Salary faculty 1</t>
  </si>
  <si>
    <t>Salary faculty 2</t>
  </si>
  <si>
    <t>Salary faculty 3</t>
  </si>
  <si>
    <t>Rate increase</t>
  </si>
  <si>
    <t>Faculty salaries</t>
  </si>
  <si>
    <t>Part-time faculty</t>
  </si>
  <si>
    <t>Part time faculty rate</t>
  </si>
  <si>
    <t>Part-time faculty courses</t>
  </si>
  <si>
    <t>Stipends</t>
  </si>
  <si>
    <t>Staff</t>
  </si>
  <si>
    <t>Salary staff 1</t>
  </si>
  <si>
    <t>Salary staff 2</t>
  </si>
  <si>
    <t>Staff salaries</t>
  </si>
  <si>
    <t>Students</t>
  </si>
  <si>
    <t>Salaries</t>
  </si>
  <si>
    <t>Total salaries</t>
  </si>
  <si>
    <t>Benefits</t>
  </si>
  <si>
    <t>Faculty full-time</t>
  </si>
  <si>
    <t>Faculty part-time</t>
  </si>
  <si>
    <t>Total benefits</t>
  </si>
  <si>
    <t>Total costs</t>
  </si>
  <si>
    <t>Revenue</t>
  </si>
  <si>
    <t># of students entering fall 2024</t>
  </si>
  <si>
    <t># of students entering fall 2025</t>
  </si>
  <si>
    <t># of students entering fall 2026</t>
  </si>
  <si>
    <t># of students entering fall 2027</t>
  </si>
  <si>
    <t># of students entering fall 2028</t>
  </si>
  <si>
    <t># of students entering fall 2029</t>
  </si>
  <si>
    <t>Total students</t>
  </si>
  <si>
    <t>Chapman tuition per year</t>
  </si>
  <si>
    <t>Tuition revenue</t>
  </si>
  <si>
    <t>If row 9 is positive, then row 13 is zero</t>
  </si>
  <si>
    <t>OR</t>
  </si>
  <si>
    <t>Credit hours per student per year</t>
  </si>
  <si>
    <t>Total credit hours</t>
  </si>
  <si>
    <t>Tuition per credit</t>
  </si>
  <si>
    <t>If row 13 is positive, then row 9 is zero</t>
  </si>
  <si>
    <t>Discount rate</t>
  </si>
  <si>
    <t>Scholarship</t>
  </si>
  <si>
    <t>Net revenue</t>
  </si>
  <si>
    <t>Non-compensation</t>
  </si>
  <si>
    <t>Subtotal Non-compensation</t>
  </si>
  <si>
    <t>Capital</t>
  </si>
  <si>
    <t>Equipment</t>
  </si>
  <si>
    <t>Furniture</t>
  </si>
  <si>
    <t>New Faculty Start Up</t>
  </si>
  <si>
    <t>Total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</si>
</sst>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0."/>
  </numFmts>
  <fonts count="1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Cambria"/>
      <family val="1"/>
      <scheme val="major"/>
    </font>
    <font>
      <b/>
      <vertAlign val="superscript"/>
      <sz val="11"/>
      <name val="Cambria"/>
      <family val="1"/>
      <scheme val="major"/>
    </font>
    <font>
      <b/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vertAlign val="superscript"/>
      <sz val="1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9"/>
      <color rgb="FFFF0000"/>
      <name val="Cambria"/>
      <family val="1"/>
      <scheme val="major"/>
    </font>
    <font>
      <b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quotePrefix="1" applyFont="1"/>
    <xf numFmtId="49" fontId="3" fillId="0" borderId="0" xfId="0" applyNumberFormat="1" applyFont="1"/>
    <xf numFmtId="16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4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37" fontId="3" fillId="0" borderId="0" xfId="0" applyNumberFormat="1" applyFont="1"/>
    <xf numFmtId="49" fontId="5" fillId="0" borderId="0" xfId="0" applyNumberFormat="1" applyFont="1"/>
    <xf numFmtId="49" fontId="3" fillId="0" borderId="0" xfId="0" applyNumberFormat="1" applyFont="1" applyAlignment="1">
      <alignment horizontal="right"/>
    </xf>
    <xf numFmtId="166" fontId="3" fillId="0" borderId="0" xfId="1" applyNumberFormat="1" applyFont="1"/>
    <xf numFmtId="166" fontId="3" fillId="0" borderId="0" xfId="1" applyNumberFormat="1" applyFont="1" applyBorder="1"/>
    <xf numFmtId="166" fontId="3" fillId="0" borderId="1" xfId="1" applyNumberFormat="1" applyFont="1" applyBorder="1"/>
    <xf numFmtId="166" fontId="4" fillId="0" borderId="0" xfId="1" applyNumberFormat="1" applyFont="1" applyBorder="1" applyAlignment="1">
      <alignment horizontal="left" vertical="top"/>
    </xf>
    <xf numFmtId="0" fontId="3" fillId="0" borderId="0" xfId="0" applyFont="1" applyAlignment="1">
      <alignment horizontal="left" indent="1"/>
    </xf>
    <xf numFmtId="164" fontId="4" fillId="0" borderId="0" xfId="0" applyNumberFormat="1" applyFont="1" applyAlignment="1">
      <alignment horizontal="left" vertical="top" indent="1"/>
    </xf>
    <xf numFmtId="166" fontId="4" fillId="0" borderId="0" xfId="1" applyNumberFormat="1" applyFont="1" applyBorder="1" applyAlignment="1">
      <alignment horizontal="left" vertical="top" indent="1"/>
    </xf>
    <xf numFmtId="166" fontId="3" fillId="0" borderId="2" xfId="1" applyNumberFormat="1" applyFont="1" applyBorder="1"/>
    <xf numFmtId="0" fontId="6" fillId="0" borderId="0" xfId="0" applyFont="1" applyAlignment="1">
      <alignment horizontal="right"/>
    </xf>
    <xf numFmtId="164" fontId="7" fillId="0" borderId="0" xfId="0" applyNumberFormat="1" applyFont="1" applyAlignment="1">
      <alignment horizontal="left" vertical="top"/>
    </xf>
    <xf numFmtId="166" fontId="6" fillId="0" borderId="0" xfId="0" applyNumberFormat="1" applyFont="1"/>
    <xf numFmtId="166" fontId="3" fillId="0" borderId="0" xfId="0" applyNumberFormat="1" applyFont="1"/>
    <xf numFmtId="14" fontId="5" fillId="0" borderId="0" xfId="0" applyNumberFormat="1" applyFont="1" applyAlignment="1">
      <alignment horizontal="center"/>
    </xf>
    <xf numFmtId="165" fontId="3" fillId="0" borderId="0" xfId="2" applyNumberFormat="1" applyFont="1" applyFill="1"/>
    <xf numFmtId="167" fontId="3" fillId="0" borderId="1" xfId="3" applyNumberFormat="1" applyFont="1" applyBorder="1"/>
    <xf numFmtId="167" fontId="3" fillId="0" borderId="0" xfId="3" applyNumberFormat="1" applyFont="1" applyBorder="1"/>
    <xf numFmtId="165" fontId="3" fillId="0" borderId="0" xfId="2" applyNumberFormat="1" applyFont="1"/>
    <xf numFmtId="165" fontId="3" fillId="0" borderId="0" xfId="2" applyNumberFormat="1" applyFont="1" applyBorder="1"/>
    <xf numFmtId="165" fontId="3" fillId="0" borderId="1" xfId="2" applyNumberFormat="1" applyFont="1" applyBorder="1"/>
    <xf numFmtId="165" fontId="3" fillId="0" borderId="0" xfId="0" applyNumberFormat="1" applyFont="1"/>
    <xf numFmtId="168" fontId="3" fillId="0" borderId="0" xfId="0" applyNumberFormat="1" applyFont="1"/>
    <xf numFmtId="10" fontId="3" fillId="0" borderId="0" xfId="3" applyNumberFormat="1" applyFont="1"/>
    <xf numFmtId="10" fontId="3" fillId="0" borderId="0" xfId="2" applyNumberFormat="1" applyFont="1"/>
    <xf numFmtId="0" fontId="6" fillId="0" borderId="0" xfId="0" applyFont="1"/>
    <xf numFmtId="165" fontId="6" fillId="0" borderId="0" xfId="2" applyNumberFormat="1" applyFont="1"/>
    <xf numFmtId="10" fontId="6" fillId="0" borderId="0" xfId="3" applyNumberFormat="1" applyFont="1"/>
    <xf numFmtId="10" fontId="6" fillId="0" borderId="0" xfId="2" applyNumberFormat="1" applyFont="1"/>
    <xf numFmtId="0" fontId="8" fillId="0" borderId="0" xfId="0" applyFont="1"/>
    <xf numFmtId="9" fontId="3" fillId="0" borderId="0" xfId="3" applyFont="1"/>
    <xf numFmtId="165" fontId="3" fillId="0" borderId="1" xfId="0" applyNumberFormat="1" applyFont="1" applyBorder="1"/>
    <xf numFmtId="0" fontId="3" fillId="0" borderId="1" xfId="0" applyFont="1" applyBorder="1"/>
    <xf numFmtId="0" fontId="9" fillId="0" borderId="0" xfId="0" applyFont="1"/>
    <xf numFmtId="164" fontId="4" fillId="0" borderId="1" xfId="0" applyNumberFormat="1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 indent="1"/>
    </xf>
    <xf numFmtId="37" fontId="3" fillId="0" borderId="0" xfId="1" applyNumberFormat="1" applyFont="1"/>
    <xf numFmtId="37" fontId="3" fillId="0" borderId="0" xfId="1" applyNumberFormat="1" applyFont="1" applyBorder="1"/>
    <xf numFmtId="37" fontId="3" fillId="0" borderId="1" xfId="0" applyNumberFormat="1" applyFont="1" applyBorder="1"/>
    <xf numFmtId="37" fontId="3" fillId="0" borderId="1" xfId="1" applyNumberFormat="1" applyFont="1" applyBorder="1"/>
    <xf numFmtId="37" fontId="3" fillId="0" borderId="0" xfId="2" applyNumberFormat="1" applyFont="1" applyFill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4" fontId="10" fillId="0" borderId="0" xfId="0" quotePrefix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45</xdr:row>
      <xdr:rowOff>0</xdr:rowOff>
    </xdr:from>
    <xdr:to>
      <xdr:col>13</xdr:col>
      <xdr:colOff>219075</xdr:colOff>
      <xdr:row>45</xdr:row>
      <xdr:rowOff>0</xdr:rowOff>
    </xdr:to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93B7AAD8-035C-144F-764D-3ACB5984D607}"/>
            </a:ext>
          </a:extLst>
        </xdr:cNvPr>
        <xdr:cNvSpPr txBox="1">
          <a:spLocks noChangeArrowheads="1"/>
        </xdr:cNvSpPr>
      </xdr:nvSpPr>
      <xdr:spPr bwMode="auto">
        <a:xfrm>
          <a:off x="19050" y="8010525"/>
          <a:ext cx="75438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45</xdr:row>
      <xdr:rowOff>0</xdr:rowOff>
    </xdr:from>
    <xdr:to>
      <xdr:col>15</xdr:col>
      <xdr:colOff>7620</xdr:colOff>
      <xdr:row>45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F9DE871C-29A6-82FB-F63A-222600A55FB0}"/>
            </a:ext>
          </a:extLst>
        </xdr:cNvPr>
        <xdr:cNvSpPr txBox="1">
          <a:spLocks noChangeArrowheads="1"/>
        </xdr:cNvSpPr>
      </xdr:nvSpPr>
      <xdr:spPr bwMode="auto">
        <a:xfrm>
          <a:off x="6195060" y="6850380"/>
          <a:ext cx="215646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[7] Acad. admin. div. $212K; Film $64K; COPA $67K; Library $63K; ASBE $28K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[8] CLS $60K &amp; $15K PY; Acad. Admin. div. ($32K) YTD &amp; ($34K) PY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[9] SOC ($14K) YTD &amp; ($11K) PY; Music ($19K) YTD &amp; ($22K) PY; CAS fewer hearing impaired stu. $23K YTD &amp; $25K PY; film conf. $20K PY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[10] Savings in EMBA $15K YTD &amp; $16K PY; other fav. variances due mostly to timing incl. CLS $60K YTD &amp; $34K PY and Athletics $17K YTD &amp; $37K PY offset overages in COPA ($57K) YTD &amp; ($72K)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[11] ESI announcements ($164K) YTD &amp; PY offset with gift reclass. and transfers; Film ($18K) YTD; COPA ($16K) YTD &amp; ($12K) PY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[12] Athletics $20K YTD &amp; $38K PY;  $11K YTD &amp; $12K PY; Film conf. $37K PY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[13] Insurance for stu. productions in Film $14K MTD &amp; $54K YTD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[14] Food svc. for SBE ($17K) YTD &amp; PY, Mus. ($16K) YTD; Library mat. $25K PY due to timing; Film conf. $53K PY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[15] Gifts and transfers for ESI announcements $164K YTD &amp; PY; I-Teach matching scholarships $33K YTD &amp; $24K PY; Endowment earnings $281K PY; Real Estate Inst. ($40K) PY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16</xdr:col>
      <xdr:colOff>0</xdr:colOff>
      <xdr:row>45</xdr:row>
      <xdr:rowOff>0</xdr:rowOff>
    </xdr:from>
    <xdr:to>
      <xdr:col>16</xdr:col>
      <xdr:colOff>7620</xdr:colOff>
      <xdr:row>45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A044BAC-BF41-0D85-462B-0AD853032F9B}"/>
            </a:ext>
          </a:extLst>
        </xdr:cNvPr>
        <xdr:cNvSpPr txBox="1">
          <a:spLocks noChangeArrowheads="1"/>
        </xdr:cNvSpPr>
      </xdr:nvSpPr>
      <xdr:spPr bwMode="auto">
        <a:xfrm>
          <a:off x="7038975" y="8010525"/>
          <a:ext cx="73152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[7] Acad. admin. div. $212K; Film $64K; COPA $67K; Library $63K; ASBE $28K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[8] CLS $60K &amp; $15K PY; Acad. Admin. div. ($32K) YTD &amp; ($34K) PY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[9] SOC ($14K) YTD &amp; ($11K) PY; Music ($19K) YTD &amp; ($22K) PY; CAS fewer hearing impaired stu. $23K YTD &amp; $25K PY; film conf. $20K PY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[10] Savings in EMBA $15K YTD &amp; $16K PY; other fav. variances due mostly to timing incl. CLS $60K YTD &amp; $34K PY and Athletics $17K YTD &amp; $37K PY offset overages in COPA ($57K) YTD &amp; ($72K)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[11] ESI announcements ($164K) YTD &amp; PY offset with gift reclass. and transfers; Film ($18K) YTD; COPA ($16K) YTD &amp; ($12K) PY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[12] Athletics $20K YTD &amp; $38K PY;  $11K YTD &amp; $12K PY; Film conf. $37K PY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[13] Insurance for stu. productions in Film $14K MTD &amp; $54K YTD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[14] Food svc. for SBE ($17K) YTD &amp; PY, Mus. ($16K) YTD; Library mat. $25K PY due to timing; Film conf. $53K PY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[15] Gifts and transfers for ESI announcements $164K YTD &amp; PY; I-Teach matching scholarships $33K YTD &amp; $24K PY; Endowment earnings $281K PY; Real Estate Inst. ($40K) PY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349A-1B7D-4F83-A39E-F44D62090DB7}">
  <dimension ref="A1:O48"/>
  <sheetViews>
    <sheetView tabSelected="1" workbookViewId="0">
      <selection activeCell="E42" sqref="E42"/>
    </sheetView>
  </sheetViews>
  <sheetFormatPr defaultRowHeight="16.5"/>
  <cols>
    <col min="1" max="2" width="3.42578125" style="1" customWidth="1"/>
    <col min="3" max="3" width="3.42578125" style="3" customWidth="1"/>
    <col min="4" max="4" width="29.42578125" style="1" customWidth="1"/>
    <col min="5" max="5" width="11.7109375" style="1" customWidth="1"/>
    <col min="6" max="6" width="2.140625" style="4" customWidth="1"/>
    <col min="7" max="7" width="12.28515625" style="1" bestFit="1" customWidth="1"/>
    <col min="8" max="8" width="2.140625" style="4" customWidth="1"/>
    <col min="9" max="9" width="13" style="1" bestFit="1" customWidth="1"/>
    <col min="10" max="10" width="2.140625" style="4" customWidth="1"/>
    <col min="11" max="11" width="13" style="1" bestFit="1" customWidth="1"/>
    <col min="12" max="12" width="2.140625" style="4" customWidth="1"/>
    <col min="13" max="13" width="13" style="1" bestFit="1" customWidth="1"/>
    <col min="14" max="14" width="2.140625" style="4" customWidth="1"/>
    <col min="15" max="15" width="13" style="1" bestFit="1" customWidth="1"/>
    <col min="16" max="16" width="2.28515625" style="1" customWidth="1"/>
    <col min="17" max="16384" width="9.140625" style="1"/>
  </cols>
  <sheetData>
    <row r="1" spans="1:15" ht="14.2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4.25" customHeight="1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14.25" customHeight="1">
      <c r="A3" s="2"/>
      <c r="B3" s="53" t="s">
        <v>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16.5" customHeight="1"/>
    <row r="5" spans="1:15">
      <c r="G5" s="5" t="s">
        <v>3</v>
      </c>
      <c r="I5" s="5" t="s">
        <v>4</v>
      </c>
      <c r="K5" s="5" t="s">
        <v>5</v>
      </c>
      <c r="M5" s="5" t="s">
        <v>6</v>
      </c>
      <c r="O5" s="5" t="s">
        <v>7</v>
      </c>
    </row>
    <row r="6" spans="1:15">
      <c r="E6" s="5" t="s">
        <v>8</v>
      </c>
      <c r="G6" s="5" t="s">
        <v>8</v>
      </c>
      <c r="I6" s="5" t="s">
        <v>8</v>
      </c>
      <c r="K6" s="5" t="s">
        <v>8</v>
      </c>
      <c r="M6" s="5" t="s">
        <v>8</v>
      </c>
      <c r="O6" s="5" t="s">
        <v>8</v>
      </c>
    </row>
    <row r="7" spans="1:15" s="6" customFormat="1" ht="14.25">
      <c r="B7" s="7"/>
      <c r="C7" s="8"/>
      <c r="D7" s="7"/>
      <c r="E7" s="9" t="s">
        <v>9</v>
      </c>
      <c r="F7" s="9"/>
      <c r="G7" s="9" t="s">
        <v>10</v>
      </c>
      <c r="H7" s="9"/>
      <c r="I7" s="9" t="s">
        <v>11</v>
      </c>
      <c r="J7" s="9"/>
      <c r="K7" s="9" t="s">
        <v>12</v>
      </c>
      <c r="L7" s="9"/>
      <c r="M7" s="9" t="s">
        <v>13</v>
      </c>
      <c r="N7" s="9"/>
      <c r="O7" s="9" t="s">
        <v>14</v>
      </c>
    </row>
    <row r="8" spans="1:15" ht="3" customHeight="1">
      <c r="G8" s="10"/>
      <c r="I8" s="10"/>
      <c r="K8" s="10"/>
      <c r="M8" s="10"/>
      <c r="O8" s="10"/>
    </row>
    <row r="9" spans="1:15" ht="16.149999999999999" customHeight="1">
      <c r="B9" s="6" t="s">
        <v>15</v>
      </c>
      <c r="C9" s="11"/>
      <c r="G9" s="10"/>
      <c r="I9" s="10"/>
      <c r="K9" s="10"/>
      <c r="M9" s="10"/>
      <c r="O9" s="10"/>
    </row>
    <row r="10" spans="1:15">
      <c r="C10" s="12" t="s">
        <v>16</v>
      </c>
      <c r="D10" s="1" t="s">
        <v>17</v>
      </c>
      <c r="G10" s="13">
        <f>Detail!G10</f>
        <v>0</v>
      </c>
      <c r="H10" s="13">
        <f>Detail!H10</f>
        <v>0</v>
      </c>
      <c r="I10" s="13">
        <f>Detail!I10</f>
        <v>0</v>
      </c>
      <c r="J10" s="13">
        <f>Detail!J10</f>
        <v>0</v>
      </c>
      <c r="K10" s="13">
        <f>Detail!K10</f>
        <v>0</v>
      </c>
      <c r="L10" s="13">
        <f>Detail!L10</f>
        <v>0</v>
      </c>
      <c r="M10" s="13">
        <f>Detail!M10</f>
        <v>0</v>
      </c>
      <c r="N10" s="13">
        <f>Detail!N10</f>
        <v>0</v>
      </c>
      <c r="O10" s="13">
        <f>Detail!O10</f>
        <v>0</v>
      </c>
    </row>
    <row r="11" spans="1:15">
      <c r="C11" s="12" t="s">
        <v>18</v>
      </c>
      <c r="D11" s="1" t="s">
        <v>19</v>
      </c>
      <c r="G11" s="14">
        <f>Detail!G16</f>
        <v>0</v>
      </c>
      <c r="H11" s="14">
        <f>Detail!H16</f>
        <v>0</v>
      </c>
      <c r="I11" s="14">
        <f>Detail!I16</f>
        <v>0</v>
      </c>
      <c r="J11" s="14">
        <f>Detail!J16</f>
        <v>0</v>
      </c>
      <c r="K11" s="14">
        <f>Detail!K16</f>
        <v>0</v>
      </c>
      <c r="L11" s="14">
        <f>Detail!L16</f>
        <v>0</v>
      </c>
      <c r="M11" s="14">
        <f>Detail!M16</f>
        <v>0</v>
      </c>
      <c r="N11" s="14">
        <f>Detail!N16</f>
        <v>0</v>
      </c>
      <c r="O11" s="14">
        <f>Detail!O16</f>
        <v>0</v>
      </c>
    </row>
    <row r="12" spans="1:15">
      <c r="C12" s="12" t="s">
        <v>20</v>
      </c>
      <c r="D12" s="1" t="s">
        <v>21</v>
      </c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4.5" customHeight="1">
      <c r="G13" s="10"/>
      <c r="I13" s="10"/>
      <c r="K13" s="10"/>
      <c r="M13" s="10"/>
      <c r="O13" s="10"/>
    </row>
    <row r="14" spans="1:15" ht="18" customHeight="1">
      <c r="B14" s="6" t="s">
        <v>22</v>
      </c>
      <c r="C14" s="11"/>
      <c r="G14" s="10"/>
      <c r="I14" s="10"/>
      <c r="K14" s="10"/>
      <c r="M14" s="10"/>
      <c r="O14" s="10"/>
    </row>
    <row r="15" spans="1:15">
      <c r="C15" s="12" t="s">
        <v>16</v>
      </c>
      <c r="D15" s="1" t="s">
        <v>23</v>
      </c>
      <c r="G15" s="13">
        <f>Detail!G14+Detail!G19</f>
        <v>0</v>
      </c>
      <c r="H15" s="13">
        <f>Detail!H14+Detail!H19</f>
        <v>0</v>
      </c>
      <c r="I15" s="13">
        <f>Detail!I14+Detail!I19</f>
        <v>0</v>
      </c>
      <c r="J15" s="13">
        <f>Detail!J14+Detail!J19</f>
        <v>0</v>
      </c>
      <c r="K15" s="13">
        <f>Detail!K14+Detail!K19</f>
        <v>0</v>
      </c>
      <c r="L15" s="13">
        <f>Detail!L14+Detail!L19</f>
        <v>0</v>
      </c>
      <c r="M15" s="13">
        <f>Detail!M14+Detail!M19</f>
        <v>0</v>
      </c>
      <c r="N15" s="13">
        <f>Detail!N14+Detail!N19</f>
        <v>0</v>
      </c>
      <c r="O15" s="13">
        <f>Detail!O14+Detail!O19</f>
        <v>0</v>
      </c>
    </row>
    <row r="16" spans="1:15">
      <c r="C16" s="12" t="s">
        <v>18</v>
      </c>
      <c r="D16" s="1" t="s">
        <v>24</v>
      </c>
      <c r="E16" s="43"/>
      <c r="F16" s="45"/>
      <c r="G16" s="15">
        <f>Detail!G22</f>
        <v>0</v>
      </c>
      <c r="H16" s="15">
        <f>Detail!H22</f>
        <v>0</v>
      </c>
      <c r="I16" s="15">
        <f>Detail!I22</f>
        <v>0</v>
      </c>
      <c r="J16" s="15">
        <f>Detail!J22</f>
        <v>0</v>
      </c>
      <c r="K16" s="15">
        <f>Detail!K22</f>
        <v>0</v>
      </c>
      <c r="L16" s="15">
        <f>Detail!L22</f>
        <v>0</v>
      </c>
      <c r="M16" s="15">
        <f>Detail!M22</f>
        <v>0</v>
      </c>
      <c r="N16" s="15">
        <f>Detail!N22</f>
        <v>0</v>
      </c>
      <c r="O16" s="15">
        <f>Detail!O22</f>
        <v>0</v>
      </c>
    </row>
    <row r="17" spans="2:15" ht="4.5" customHeight="1">
      <c r="C17" s="12"/>
      <c r="G17" s="13"/>
      <c r="H17" s="16"/>
      <c r="I17" s="13"/>
      <c r="J17" s="16"/>
      <c r="K17" s="13"/>
      <c r="L17" s="16"/>
      <c r="M17" s="13"/>
      <c r="N17" s="16"/>
      <c r="O17" s="13"/>
    </row>
    <row r="18" spans="2:15">
      <c r="C18" s="12" t="s">
        <v>20</v>
      </c>
      <c r="D18" s="17" t="s">
        <v>25</v>
      </c>
      <c r="E18" s="17"/>
      <c r="G18" s="13">
        <f>Detail!G23</f>
        <v>0</v>
      </c>
      <c r="H18" s="13">
        <f>Detail!H23</f>
        <v>0</v>
      </c>
      <c r="I18" s="13">
        <f>Detail!I23</f>
        <v>0</v>
      </c>
      <c r="J18" s="13">
        <f>Detail!J23</f>
        <v>0</v>
      </c>
      <c r="K18" s="13">
        <f>Detail!K23</f>
        <v>0</v>
      </c>
      <c r="L18" s="13">
        <f>Detail!L23</f>
        <v>0</v>
      </c>
      <c r="M18" s="13">
        <f>Detail!M23</f>
        <v>0</v>
      </c>
      <c r="N18" s="13">
        <f>Detail!N23</f>
        <v>0</v>
      </c>
      <c r="O18" s="13">
        <f>Detail!O23</f>
        <v>0</v>
      </c>
    </row>
    <row r="19" spans="2:15">
      <c r="G19" s="13"/>
      <c r="H19" s="16"/>
      <c r="I19" s="13"/>
      <c r="J19" s="16"/>
      <c r="K19" s="13"/>
      <c r="L19" s="16"/>
      <c r="M19" s="13"/>
      <c r="N19" s="16"/>
      <c r="O19" s="13"/>
    </row>
    <row r="20" spans="2:15">
      <c r="B20" s="6" t="s">
        <v>26</v>
      </c>
      <c r="C20" s="11"/>
      <c r="G20" s="13"/>
      <c r="H20" s="16"/>
      <c r="I20" s="13"/>
      <c r="J20" s="16"/>
      <c r="K20" s="13"/>
      <c r="L20" s="16"/>
      <c r="M20" s="13"/>
      <c r="N20" s="16"/>
      <c r="O20" s="13"/>
    </row>
    <row r="21" spans="2:15">
      <c r="C21" s="12" t="s">
        <v>16</v>
      </c>
      <c r="D21" s="1" t="s">
        <v>27</v>
      </c>
      <c r="E21" s="13">
        <f>Personnel!E8+Personnel!E14</f>
        <v>0</v>
      </c>
      <c r="G21" s="13">
        <f>Personnel!G8+Personnel!G14</f>
        <v>0</v>
      </c>
      <c r="H21" s="13">
        <f>Personnel!H8+Personnel!H14</f>
        <v>0</v>
      </c>
      <c r="I21" s="13">
        <f>Personnel!I8+Personnel!I14</f>
        <v>0</v>
      </c>
      <c r="J21" s="13">
        <f>Personnel!J8+Personnel!J14</f>
        <v>0</v>
      </c>
      <c r="K21" s="13">
        <f>Personnel!K8+Personnel!K14</f>
        <v>0</v>
      </c>
      <c r="L21" s="13">
        <f>Personnel!L8+Personnel!L14</f>
        <v>0</v>
      </c>
      <c r="M21" s="13">
        <f>Personnel!M8+Personnel!M14</f>
        <v>0</v>
      </c>
      <c r="N21" s="13">
        <f>Personnel!N8+Personnel!N14</f>
        <v>0</v>
      </c>
      <c r="O21" s="13">
        <f>Personnel!O8+Personnel!O14</f>
        <v>0</v>
      </c>
    </row>
    <row r="22" spans="2:15">
      <c r="C22" s="12" t="s">
        <v>18</v>
      </c>
      <c r="D22" s="1" t="s">
        <v>28</v>
      </c>
      <c r="E22" s="13">
        <f>Personnel!E20</f>
        <v>0</v>
      </c>
      <c r="G22" s="13">
        <f>Personnel!G20</f>
        <v>0</v>
      </c>
      <c r="H22" s="13">
        <f>Personnel!H20</f>
        <v>0</v>
      </c>
      <c r="I22" s="13">
        <f>Personnel!I20</f>
        <v>0</v>
      </c>
      <c r="J22" s="13">
        <f>Personnel!J20</f>
        <v>0</v>
      </c>
      <c r="K22" s="13">
        <f>Personnel!K20</f>
        <v>0</v>
      </c>
      <c r="L22" s="13">
        <f>Personnel!L20</f>
        <v>0</v>
      </c>
      <c r="M22" s="13">
        <f>Personnel!M20</f>
        <v>0</v>
      </c>
      <c r="N22" s="13">
        <f>Personnel!N20</f>
        <v>0</v>
      </c>
      <c r="O22" s="13">
        <f>Personnel!O20</f>
        <v>0</v>
      </c>
    </row>
    <row r="23" spans="2:15">
      <c r="C23" s="12" t="s">
        <v>20</v>
      </c>
      <c r="D23" s="1" t="s">
        <v>29</v>
      </c>
      <c r="E23" s="15">
        <f>Personnel!E23</f>
        <v>0</v>
      </c>
      <c r="F23" s="45"/>
      <c r="G23" s="15">
        <f>Personnel!G23</f>
        <v>0</v>
      </c>
      <c r="H23" s="15">
        <f>Personnel!H23</f>
        <v>0</v>
      </c>
      <c r="I23" s="15">
        <f>Personnel!I23</f>
        <v>0</v>
      </c>
      <c r="J23" s="15">
        <f>Personnel!J23</f>
        <v>0</v>
      </c>
      <c r="K23" s="15">
        <f>Personnel!K23</f>
        <v>0</v>
      </c>
      <c r="L23" s="15">
        <f>Personnel!L23</f>
        <v>0</v>
      </c>
      <c r="M23" s="15">
        <f>Personnel!M23</f>
        <v>0</v>
      </c>
      <c r="N23" s="15">
        <f>Personnel!N23</f>
        <v>0</v>
      </c>
      <c r="O23" s="15">
        <f>Personnel!O23</f>
        <v>0</v>
      </c>
    </row>
    <row r="24" spans="2:15" ht="3.75" customHeight="1">
      <c r="C24" s="12"/>
      <c r="G24" s="13"/>
      <c r="H24" s="16"/>
      <c r="I24" s="13"/>
      <c r="J24" s="16"/>
      <c r="K24" s="13"/>
      <c r="L24" s="16"/>
      <c r="M24" s="13"/>
      <c r="N24" s="16"/>
      <c r="O24" s="13"/>
    </row>
    <row r="25" spans="2:15">
      <c r="C25" s="12" t="s">
        <v>30</v>
      </c>
      <c r="D25" s="17" t="s">
        <v>31</v>
      </c>
      <c r="E25" s="13">
        <f>SUM(E21:E24)</f>
        <v>0</v>
      </c>
      <c r="G25" s="13">
        <f>SUM(G21:G24)</f>
        <v>0</v>
      </c>
      <c r="H25" s="16"/>
      <c r="I25" s="13">
        <f>SUM(I21:I24)</f>
        <v>0</v>
      </c>
      <c r="J25" s="16"/>
      <c r="K25" s="13">
        <f>SUM(K21:K24)</f>
        <v>0</v>
      </c>
      <c r="L25" s="16"/>
      <c r="M25" s="13">
        <f>SUM(M21:M24)</f>
        <v>0</v>
      </c>
      <c r="N25" s="16"/>
      <c r="O25" s="13">
        <f>SUM(O21:O24)</f>
        <v>0</v>
      </c>
    </row>
    <row r="26" spans="2:15" ht="8.25" customHeight="1">
      <c r="C26" s="12"/>
      <c r="G26" s="13"/>
      <c r="H26" s="16"/>
      <c r="I26" s="13"/>
      <c r="J26" s="16"/>
      <c r="K26" s="13"/>
      <c r="L26" s="16"/>
      <c r="M26" s="13"/>
      <c r="N26" s="16"/>
      <c r="O26" s="13"/>
    </row>
    <row r="27" spans="2:15">
      <c r="C27" s="12" t="s">
        <v>32</v>
      </c>
      <c r="D27" s="1" t="s">
        <v>33</v>
      </c>
      <c r="E27" s="15">
        <f>Personnel!E33</f>
        <v>0</v>
      </c>
      <c r="F27" s="45"/>
      <c r="G27" s="15">
        <f>Personnel!G33</f>
        <v>0</v>
      </c>
      <c r="H27" s="15">
        <f>Personnel!H33</f>
        <v>0</v>
      </c>
      <c r="I27" s="15">
        <f>Personnel!I33</f>
        <v>0</v>
      </c>
      <c r="J27" s="15">
        <f>Personnel!J33</f>
        <v>0</v>
      </c>
      <c r="K27" s="15">
        <f>Personnel!K33</f>
        <v>0</v>
      </c>
      <c r="L27" s="15">
        <f>Personnel!L33</f>
        <v>0</v>
      </c>
      <c r="M27" s="15">
        <f>Personnel!M33</f>
        <v>0</v>
      </c>
      <c r="N27" s="15">
        <f>Personnel!N33</f>
        <v>0</v>
      </c>
      <c r="O27" s="15">
        <f>Personnel!O33</f>
        <v>0</v>
      </c>
    </row>
    <row r="28" spans="2:15" ht="4.9000000000000004" customHeight="1">
      <c r="C28" s="12"/>
      <c r="G28" s="13"/>
      <c r="H28" s="16"/>
      <c r="I28" s="13"/>
      <c r="J28" s="16"/>
      <c r="K28" s="13"/>
      <c r="L28" s="16"/>
      <c r="M28" s="13"/>
      <c r="N28" s="16"/>
      <c r="O28" s="13"/>
    </row>
    <row r="29" spans="2:15">
      <c r="C29" s="12" t="s">
        <v>34</v>
      </c>
      <c r="D29" s="17" t="s">
        <v>35</v>
      </c>
      <c r="E29" s="13">
        <f>E25+E27</f>
        <v>0</v>
      </c>
      <c r="G29" s="13">
        <f>G25+G27</f>
        <v>0</v>
      </c>
      <c r="H29" s="16"/>
      <c r="I29" s="13">
        <f>I25+I27</f>
        <v>0</v>
      </c>
      <c r="J29" s="16"/>
      <c r="K29" s="13">
        <f>K25+K27</f>
        <v>0</v>
      </c>
      <c r="L29" s="16"/>
      <c r="M29" s="13">
        <f>M25+M27</f>
        <v>0</v>
      </c>
      <c r="N29" s="16"/>
      <c r="O29" s="13">
        <f>O25+O27</f>
        <v>0</v>
      </c>
    </row>
    <row r="30" spans="2:15">
      <c r="C30" s="12"/>
      <c r="G30" s="13"/>
      <c r="H30" s="16"/>
      <c r="I30" s="13"/>
      <c r="J30" s="16"/>
      <c r="K30" s="13"/>
      <c r="L30" s="16"/>
      <c r="M30" s="13"/>
      <c r="N30" s="16"/>
      <c r="O30" s="13"/>
    </row>
    <row r="31" spans="2:15">
      <c r="C31" s="12" t="s">
        <v>36</v>
      </c>
      <c r="D31" s="1" t="s">
        <v>37</v>
      </c>
      <c r="E31" s="13">
        <f>Detail!E26</f>
        <v>0</v>
      </c>
      <c r="G31" s="13">
        <f>Detail!G26</f>
        <v>0</v>
      </c>
      <c r="H31" s="13">
        <f>Detail!H26</f>
        <v>0</v>
      </c>
      <c r="I31" s="13">
        <f>Detail!I26</f>
        <v>0</v>
      </c>
      <c r="J31" s="13">
        <f>Detail!J26</f>
        <v>0</v>
      </c>
      <c r="K31" s="13">
        <f>Detail!K26</f>
        <v>0</v>
      </c>
      <c r="L31" s="13">
        <f>Detail!L26</f>
        <v>0</v>
      </c>
      <c r="M31" s="13">
        <f>Detail!M26</f>
        <v>0</v>
      </c>
      <c r="N31" s="13">
        <f>Detail!N26</f>
        <v>0</v>
      </c>
      <c r="O31" s="13">
        <f>Detail!O26</f>
        <v>0</v>
      </c>
    </row>
    <row r="32" spans="2:15">
      <c r="C32" s="12" t="s">
        <v>38</v>
      </c>
      <c r="D32" s="1" t="s">
        <v>39</v>
      </c>
      <c r="E32" s="13">
        <f>Detail!E27</f>
        <v>0</v>
      </c>
      <c r="G32" s="13">
        <f>Detail!G27</f>
        <v>0</v>
      </c>
      <c r="H32" s="13">
        <f>Detail!H27</f>
        <v>0</v>
      </c>
      <c r="I32" s="13">
        <f>Detail!I27</f>
        <v>0</v>
      </c>
      <c r="J32" s="13">
        <f>Detail!J27</f>
        <v>0</v>
      </c>
      <c r="K32" s="13">
        <f>Detail!K27</f>
        <v>0</v>
      </c>
      <c r="L32" s="13">
        <f>Detail!L27</f>
        <v>0</v>
      </c>
      <c r="M32" s="13">
        <f>Detail!M27</f>
        <v>0</v>
      </c>
      <c r="N32" s="13">
        <f>Detail!N27</f>
        <v>0</v>
      </c>
      <c r="O32" s="13">
        <f>Detail!O27</f>
        <v>0</v>
      </c>
    </row>
    <row r="33" spans="2:15">
      <c r="C33" s="12" t="s">
        <v>40</v>
      </c>
      <c r="D33" s="1" t="s">
        <v>41</v>
      </c>
      <c r="E33" s="13">
        <f>Detail!E28</f>
        <v>0</v>
      </c>
      <c r="G33" s="13">
        <f>Detail!G28</f>
        <v>0</v>
      </c>
      <c r="H33" s="13"/>
      <c r="I33" s="13">
        <f>Detail!I28</f>
        <v>0</v>
      </c>
      <c r="J33" s="13"/>
      <c r="K33" s="13">
        <f>Detail!K28</f>
        <v>0</v>
      </c>
      <c r="L33" s="13"/>
      <c r="M33" s="13">
        <f>Detail!M28</f>
        <v>0</v>
      </c>
      <c r="N33" s="13"/>
      <c r="O33" s="13">
        <f>Detail!O28</f>
        <v>0</v>
      </c>
    </row>
    <row r="34" spans="2:15">
      <c r="C34" s="12" t="s">
        <v>42</v>
      </c>
      <c r="D34" s="1" t="s">
        <v>43</v>
      </c>
      <c r="E34" s="13">
        <f>Detail!E29</f>
        <v>0</v>
      </c>
      <c r="G34" s="13">
        <f>Detail!G29</f>
        <v>0</v>
      </c>
      <c r="H34" s="13"/>
      <c r="I34" s="13">
        <f>Detail!I29</f>
        <v>0</v>
      </c>
      <c r="J34" s="13"/>
      <c r="K34" s="13">
        <f>Detail!K29</f>
        <v>0</v>
      </c>
      <c r="L34" s="13"/>
      <c r="M34" s="13">
        <f>Detail!M29</f>
        <v>0</v>
      </c>
      <c r="N34" s="13"/>
      <c r="O34" s="13">
        <f>Detail!O29</f>
        <v>0</v>
      </c>
    </row>
    <row r="35" spans="2:15">
      <c r="C35" s="12" t="s">
        <v>44</v>
      </c>
      <c r="D35" s="1" t="s">
        <v>45</v>
      </c>
      <c r="E35" s="13">
        <f>Detail!E30</f>
        <v>0</v>
      </c>
      <c r="G35" s="13">
        <f>Detail!G30</f>
        <v>0</v>
      </c>
      <c r="H35" s="13"/>
      <c r="I35" s="13">
        <f>Detail!I30</f>
        <v>0</v>
      </c>
      <c r="J35" s="13"/>
      <c r="K35" s="13">
        <f>Detail!K30</f>
        <v>0</v>
      </c>
      <c r="L35" s="13"/>
      <c r="M35" s="13">
        <f>Detail!M30</f>
        <v>0</v>
      </c>
      <c r="N35" s="13"/>
      <c r="O35" s="13">
        <f>Detail!O30</f>
        <v>0</v>
      </c>
    </row>
    <row r="36" spans="2:15">
      <c r="C36" s="12" t="s">
        <v>46</v>
      </c>
      <c r="D36" s="1" t="s">
        <v>47</v>
      </c>
      <c r="E36" s="13">
        <f>Detail!E31</f>
        <v>0</v>
      </c>
      <c r="G36" s="13">
        <f>Detail!G31</f>
        <v>0</v>
      </c>
      <c r="H36" s="13"/>
      <c r="I36" s="13">
        <f>Detail!I31</f>
        <v>0</v>
      </c>
      <c r="J36" s="13"/>
      <c r="K36" s="13">
        <f>Detail!K31</f>
        <v>0</v>
      </c>
      <c r="L36" s="13"/>
      <c r="M36" s="13">
        <f>Detail!M31</f>
        <v>0</v>
      </c>
      <c r="N36" s="13"/>
      <c r="O36" s="13">
        <f>Detail!O31</f>
        <v>0</v>
      </c>
    </row>
    <row r="37" spans="2:15">
      <c r="C37" s="12" t="s">
        <v>48</v>
      </c>
      <c r="D37" s="1" t="s">
        <v>49</v>
      </c>
      <c r="E37" s="13">
        <f>Detail!E32</f>
        <v>0</v>
      </c>
      <c r="G37" s="13">
        <f>Detail!G32</f>
        <v>0</v>
      </c>
      <c r="H37" s="13"/>
      <c r="I37" s="13">
        <f>Detail!I32</f>
        <v>0</v>
      </c>
      <c r="J37" s="13"/>
      <c r="K37" s="13">
        <f>Detail!K32</f>
        <v>0</v>
      </c>
      <c r="L37" s="13"/>
      <c r="M37" s="13">
        <f>Detail!M32</f>
        <v>0</v>
      </c>
      <c r="N37" s="13"/>
      <c r="O37" s="13">
        <f>Detail!O32</f>
        <v>0</v>
      </c>
    </row>
    <row r="38" spans="2:15">
      <c r="C38" s="12" t="s">
        <v>50</v>
      </c>
      <c r="D38" s="1" t="s">
        <v>51</v>
      </c>
      <c r="E38" s="13">
        <f>Detail!E33</f>
        <v>0</v>
      </c>
      <c r="G38" s="13">
        <f>Detail!G33</f>
        <v>0</v>
      </c>
      <c r="H38" s="14">
        <f>Detail!H28+Detail!H29</f>
        <v>0</v>
      </c>
      <c r="I38" s="13">
        <f>Detail!I33</f>
        <v>0</v>
      </c>
      <c r="J38" s="14">
        <f>Detail!J28+Detail!J29</f>
        <v>0</v>
      </c>
      <c r="K38" s="13">
        <f>Detail!K33</f>
        <v>0</v>
      </c>
      <c r="L38" s="14">
        <f>Detail!L28+Detail!L29</f>
        <v>0</v>
      </c>
      <c r="M38" s="13">
        <f>Detail!M33</f>
        <v>0</v>
      </c>
      <c r="N38" s="14">
        <f>Detail!N28+Detail!N29</f>
        <v>0</v>
      </c>
      <c r="O38" s="13">
        <f>Detail!O33</f>
        <v>0</v>
      </c>
    </row>
    <row r="39" spans="2:15">
      <c r="C39" s="12" t="s">
        <v>52</v>
      </c>
      <c r="D39" s="1" t="s">
        <v>53</v>
      </c>
      <c r="E39" s="15">
        <f>Detail!E34</f>
        <v>0</v>
      </c>
      <c r="F39" s="45"/>
      <c r="G39" s="15">
        <f>Detail!G34</f>
        <v>0</v>
      </c>
      <c r="H39" s="15">
        <f>Detail!H30+Detail!H31</f>
        <v>0</v>
      </c>
      <c r="I39" s="15">
        <f>Detail!I34</f>
        <v>0</v>
      </c>
      <c r="J39" s="15">
        <f>Detail!J30+Detail!J31</f>
        <v>0</v>
      </c>
      <c r="K39" s="15">
        <f>Detail!K34</f>
        <v>0</v>
      </c>
      <c r="L39" s="15">
        <f>Detail!L30+Detail!L31</f>
        <v>0</v>
      </c>
      <c r="M39" s="15">
        <f>Detail!M30+Detail!M31</f>
        <v>0</v>
      </c>
      <c r="N39" s="15">
        <f>Detail!N30+Detail!N31</f>
        <v>0</v>
      </c>
      <c r="O39" s="15">
        <f>Detail!O34</f>
        <v>0</v>
      </c>
    </row>
    <row r="40" spans="2:15" ht="3" customHeight="1">
      <c r="C40" s="12"/>
      <c r="G40" s="14"/>
      <c r="H40" s="13">
        <f>Detail!H36</f>
        <v>0</v>
      </c>
      <c r="I40" s="14"/>
      <c r="J40" s="13">
        <f>Detail!J36</f>
        <v>0</v>
      </c>
      <c r="K40" s="14"/>
      <c r="L40" s="13">
        <f>Detail!L36</f>
        <v>0</v>
      </c>
      <c r="M40" s="14"/>
      <c r="N40" s="13">
        <f>Detail!N36</f>
        <v>0</v>
      </c>
      <c r="O40" s="14"/>
    </row>
    <row r="41" spans="2:15">
      <c r="C41" s="12" t="s">
        <v>54</v>
      </c>
      <c r="D41" s="17" t="s">
        <v>55</v>
      </c>
      <c r="E41" s="13">
        <f>SUM(E31:E40)</f>
        <v>0</v>
      </c>
      <c r="F41" s="18"/>
      <c r="G41" s="13">
        <f>SUM(G31:G40)</f>
        <v>0</v>
      </c>
      <c r="H41" s="13">
        <f>Detail!H41</f>
        <v>0</v>
      </c>
      <c r="I41" s="13">
        <f>SUM(I31:I40)</f>
        <v>0</v>
      </c>
      <c r="J41" s="13">
        <f>Detail!J41</f>
        <v>0</v>
      </c>
      <c r="K41" s="13">
        <f>SUM(K31:K40)</f>
        <v>0</v>
      </c>
      <c r="L41" s="13">
        <f>Detail!L41</f>
        <v>0</v>
      </c>
      <c r="M41" s="13">
        <f>SUM(M31:M40)</f>
        <v>0</v>
      </c>
      <c r="N41" s="13">
        <f>Detail!N41</f>
        <v>0</v>
      </c>
      <c r="O41" s="13">
        <f>SUM(O31:O40)</f>
        <v>0</v>
      </c>
    </row>
    <row r="42" spans="2:15" ht="6" customHeight="1">
      <c r="C42" s="12"/>
      <c r="G42" s="13"/>
      <c r="H42" s="13">
        <f>Detail!H35</f>
        <v>0</v>
      </c>
      <c r="I42" s="13"/>
      <c r="J42" s="13">
        <f>Detail!J42</f>
        <v>0</v>
      </c>
      <c r="K42" s="13"/>
      <c r="L42" s="13">
        <f>Detail!L35</f>
        <v>0</v>
      </c>
      <c r="M42" s="13"/>
      <c r="N42" s="13">
        <f>Detail!N35</f>
        <v>0</v>
      </c>
      <c r="O42" s="13"/>
    </row>
    <row r="43" spans="2:15">
      <c r="C43" s="12" t="s">
        <v>56</v>
      </c>
      <c r="D43" s="17" t="s">
        <v>57</v>
      </c>
      <c r="E43" s="13">
        <f>E29+E41</f>
        <v>0</v>
      </c>
      <c r="F43" s="18"/>
      <c r="G43" s="13">
        <f>G29+G41</f>
        <v>0</v>
      </c>
      <c r="H43" s="19"/>
      <c r="I43" s="13">
        <f>I29+I41</f>
        <v>0</v>
      </c>
      <c r="J43" s="19"/>
      <c r="K43" s="13">
        <f>K29+K41</f>
        <v>0</v>
      </c>
      <c r="L43" s="13"/>
      <c r="M43" s="13">
        <f>M29+M41</f>
        <v>0</v>
      </c>
      <c r="N43" s="19"/>
      <c r="O43" s="13">
        <f>O29+O41</f>
        <v>0</v>
      </c>
    </row>
    <row r="44" spans="2:15" ht="7.15" customHeight="1">
      <c r="C44" s="12"/>
      <c r="D44" s="17"/>
      <c r="E44" s="17"/>
      <c r="F44" s="18"/>
      <c r="G44" s="13"/>
      <c r="H44" s="19"/>
      <c r="I44" s="13"/>
      <c r="J44" s="19"/>
      <c r="K44" s="13"/>
      <c r="L44" s="13"/>
      <c r="M44" s="13"/>
      <c r="N44" s="19"/>
      <c r="O44" s="13"/>
    </row>
    <row r="45" spans="2:15" ht="17.25" thickBot="1">
      <c r="B45" s="6" t="s">
        <v>58</v>
      </c>
      <c r="C45" s="11"/>
      <c r="D45" s="17"/>
      <c r="E45" s="20">
        <f>E18-E43</f>
        <v>0</v>
      </c>
      <c r="F45" s="46"/>
      <c r="G45" s="20">
        <f>G18-G43</f>
        <v>0</v>
      </c>
      <c r="H45" s="20"/>
      <c r="I45" s="20">
        <f>I18-I43</f>
        <v>0</v>
      </c>
      <c r="J45" s="20"/>
      <c r="K45" s="20">
        <f>K18-K43</f>
        <v>0</v>
      </c>
      <c r="L45" s="20"/>
      <c r="M45" s="20">
        <f>M18-M43</f>
        <v>0</v>
      </c>
      <c r="N45" s="20"/>
      <c r="O45" s="20">
        <f>O18-O43</f>
        <v>0</v>
      </c>
    </row>
    <row r="46" spans="2:15" ht="21.6" customHeight="1" thickTop="1">
      <c r="D46" s="21" t="s">
        <v>59</v>
      </c>
      <c r="E46" s="21"/>
      <c r="F46" s="22"/>
      <c r="G46" s="23">
        <f>G45+E45</f>
        <v>0</v>
      </c>
      <c r="H46" s="22"/>
      <c r="I46" s="23">
        <f>I45+G46</f>
        <v>0</v>
      </c>
      <c r="J46" s="22"/>
      <c r="K46" s="23">
        <f>K45+I46</f>
        <v>0</v>
      </c>
      <c r="L46" s="22"/>
      <c r="M46" s="23">
        <f>M45+K46</f>
        <v>0</v>
      </c>
      <c r="N46" s="22"/>
      <c r="O46" s="23">
        <f>O45+M46</f>
        <v>0</v>
      </c>
    </row>
    <row r="47" spans="2:15" ht="21.6" customHeight="1">
      <c r="D47" s="21"/>
      <c r="E47" s="21"/>
      <c r="G47" s="24"/>
      <c r="I47" s="24"/>
      <c r="K47" s="24"/>
      <c r="M47" s="24"/>
      <c r="O47" s="24"/>
    </row>
    <row r="48" spans="2:15" ht="20.25" customHeight="1">
      <c r="B48" s="6" t="s">
        <v>60</v>
      </c>
      <c r="E48" s="23">
        <f>Detail!E42</f>
        <v>0</v>
      </c>
      <c r="G48" s="23">
        <f>Detail!G42</f>
        <v>0</v>
      </c>
      <c r="H48" s="23"/>
      <c r="I48" s="23">
        <f>Detail!I42</f>
        <v>0</v>
      </c>
      <c r="J48" s="23"/>
      <c r="K48" s="23">
        <f>Detail!K42</f>
        <v>0</v>
      </c>
      <c r="L48" s="23"/>
      <c r="M48" s="23">
        <f>Detail!M42</f>
        <v>0</v>
      </c>
      <c r="N48" s="23"/>
      <c r="O48" s="23">
        <f>Detail!O42</f>
        <v>0</v>
      </c>
    </row>
  </sheetData>
  <mergeCells count="3">
    <mergeCell ref="B1:O1"/>
    <mergeCell ref="B2:O2"/>
    <mergeCell ref="B3:O3"/>
  </mergeCells>
  <phoneticPr fontId="2" type="noConversion"/>
  <printOptions horizontalCentered="1"/>
  <pageMargins left="0.75" right="0.75" top="1" bottom="1" header="0.5" footer="0.5"/>
  <pageSetup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CE99-8CC0-43C0-8DEE-902BAC156B3F}">
  <dimension ref="A1:O35"/>
  <sheetViews>
    <sheetView workbookViewId="0">
      <selection activeCell="E32" sqref="E32"/>
    </sheetView>
  </sheetViews>
  <sheetFormatPr defaultRowHeight="14.25"/>
  <cols>
    <col min="1" max="2" width="3.42578125" style="1" customWidth="1"/>
    <col min="3" max="3" width="22.85546875" style="1" customWidth="1"/>
    <col min="4" max="4" width="3.42578125" style="1" customWidth="1"/>
    <col min="5" max="5" width="11.7109375" style="1" customWidth="1"/>
    <col min="6" max="6" width="2.140625" style="1" customWidth="1"/>
    <col min="7" max="7" width="12.28515625" style="1" bestFit="1" customWidth="1"/>
    <col min="8" max="8" width="2.140625" style="1" customWidth="1"/>
    <col min="9" max="9" width="12.28515625" style="1" bestFit="1" customWidth="1"/>
    <col min="10" max="10" width="2.140625" style="1" customWidth="1"/>
    <col min="11" max="11" width="12.28515625" style="1" bestFit="1" customWidth="1"/>
    <col min="12" max="12" width="2.140625" style="1" customWidth="1"/>
    <col min="13" max="13" width="12.28515625" style="1" bestFit="1" customWidth="1"/>
    <col min="14" max="14" width="2.140625" style="1" customWidth="1"/>
    <col min="15" max="15" width="12.28515625" style="1" bestFit="1" customWidth="1"/>
    <col min="16" max="16384" width="9.140625" style="1"/>
  </cols>
  <sheetData>
    <row r="1" spans="1:15" ht="16.5">
      <c r="C1" s="3"/>
      <c r="F1" s="4"/>
      <c r="G1" s="5" t="s">
        <v>8</v>
      </c>
      <c r="H1" s="4"/>
      <c r="I1" s="5" t="s">
        <v>8</v>
      </c>
      <c r="J1" s="4"/>
      <c r="K1" s="5" t="s">
        <v>8</v>
      </c>
      <c r="L1" s="4"/>
      <c r="M1" s="5" t="s">
        <v>8</v>
      </c>
      <c r="N1" s="4"/>
      <c r="O1" s="5" t="s">
        <v>8</v>
      </c>
    </row>
    <row r="2" spans="1:15" s="6" customFormat="1">
      <c r="B2" s="7"/>
      <c r="C2" s="8"/>
      <c r="D2" s="7"/>
      <c r="E2" s="9" t="str">
        <f>'Financial Summary'!E7</f>
        <v>2024-2025</v>
      </c>
      <c r="F2" s="9"/>
      <c r="G2" s="9" t="str">
        <f>'Financial Summary'!G7</f>
        <v>2025-2026</v>
      </c>
      <c r="H2" s="9"/>
      <c r="I2" s="9" t="str">
        <f>'Financial Summary'!I7</f>
        <v>2026-2027</v>
      </c>
      <c r="J2" s="9"/>
      <c r="K2" s="9" t="str">
        <f>'Financial Summary'!K7</f>
        <v>2027-2028</v>
      </c>
      <c r="L2" s="9"/>
      <c r="M2" s="9" t="str">
        <f>'Financial Summary'!M7</f>
        <v>2028-2029</v>
      </c>
      <c r="N2" s="9"/>
      <c r="O2" s="9" t="str">
        <f>'Financial Summary'!O7</f>
        <v>2029-2030</v>
      </c>
    </row>
    <row r="3" spans="1:15" ht="16.5">
      <c r="A3" s="6"/>
      <c r="B3" s="6" t="s">
        <v>61</v>
      </c>
      <c r="C3" s="6"/>
      <c r="D3" s="11"/>
      <c r="E3" s="11"/>
      <c r="F3" s="11"/>
      <c r="G3" s="25"/>
      <c r="H3" s="4"/>
      <c r="I3" s="5"/>
      <c r="J3" s="4"/>
      <c r="K3" s="5"/>
      <c r="L3" s="4"/>
      <c r="M3" s="5"/>
      <c r="N3" s="4"/>
      <c r="O3" s="5"/>
    </row>
    <row r="4" spans="1:15">
      <c r="C4" s="1" t="s">
        <v>62</v>
      </c>
      <c r="E4" s="10"/>
      <c r="G4" s="26">
        <f>E4*(1+G$7)</f>
        <v>0</v>
      </c>
      <c r="H4" s="26"/>
      <c r="I4" s="26">
        <f>G4*(1+I$7)</f>
        <v>0</v>
      </c>
      <c r="J4" s="26">
        <f t="shared" ref="J4:O6" si="0">H4*(1+J$7)</f>
        <v>0</v>
      </c>
      <c r="K4" s="26">
        <f t="shared" si="0"/>
        <v>0</v>
      </c>
      <c r="L4" s="26">
        <f t="shared" si="0"/>
        <v>0</v>
      </c>
      <c r="M4" s="26">
        <f t="shared" si="0"/>
        <v>0</v>
      </c>
      <c r="N4" s="26">
        <f t="shared" si="0"/>
        <v>0</v>
      </c>
      <c r="O4" s="26">
        <f t="shared" si="0"/>
        <v>0</v>
      </c>
    </row>
    <row r="5" spans="1:15">
      <c r="C5" s="1" t="s">
        <v>63</v>
      </c>
      <c r="E5" s="10"/>
      <c r="G5" s="26">
        <f>E5*(1+G$7)</f>
        <v>0</v>
      </c>
      <c r="H5" s="26"/>
      <c r="I5" s="26">
        <f>G5*(1+I$7)</f>
        <v>0</v>
      </c>
      <c r="J5" s="26">
        <f t="shared" si="0"/>
        <v>0</v>
      </c>
      <c r="K5" s="26">
        <f t="shared" si="0"/>
        <v>0</v>
      </c>
      <c r="L5" s="26">
        <f t="shared" si="0"/>
        <v>0</v>
      </c>
      <c r="M5" s="26">
        <f t="shared" si="0"/>
        <v>0</v>
      </c>
      <c r="N5" s="26">
        <f t="shared" si="0"/>
        <v>0</v>
      </c>
      <c r="O5" s="26">
        <f t="shared" si="0"/>
        <v>0</v>
      </c>
    </row>
    <row r="6" spans="1:15">
      <c r="C6" s="1" t="s">
        <v>64</v>
      </c>
      <c r="E6" s="10"/>
      <c r="G6" s="26">
        <f>E6*(1+G$7)</f>
        <v>0</v>
      </c>
      <c r="H6" s="26"/>
      <c r="I6" s="26">
        <f>G6*(1+I$7)</f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 t="shared" si="0"/>
        <v>0</v>
      </c>
      <c r="O6" s="26">
        <f t="shared" si="0"/>
        <v>0</v>
      </c>
    </row>
    <row r="7" spans="1:15">
      <c r="C7" s="1" t="s">
        <v>65</v>
      </c>
      <c r="E7" s="27"/>
      <c r="F7" s="27"/>
      <c r="G7" s="27">
        <v>0.03</v>
      </c>
      <c r="H7" s="15"/>
      <c r="I7" s="27">
        <v>0.03</v>
      </c>
      <c r="J7" s="15"/>
      <c r="K7" s="27">
        <v>0.03</v>
      </c>
      <c r="L7" s="15"/>
      <c r="M7" s="27">
        <v>0.03</v>
      </c>
      <c r="N7" s="15"/>
      <c r="O7" s="27">
        <v>0.03</v>
      </c>
    </row>
    <row r="8" spans="1:15">
      <c r="C8" s="1" t="s">
        <v>66</v>
      </c>
      <c r="E8" s="26">
        <f>SUM(E4:E6)</f>
        <v>0</v>
      </c>
      <c r="G8" s="26">
        <f>SUM(G4:G6)</f>
        <v>0</v>
      </c>
      <c r="H8" s="26">
        <f t="shared" ref="H8:O8" si="1">SUM(H4:H6)</f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6">
        <f t="shared" si="1"/>
        <v>0</v>
      </c>
      <c r="O8" s="26">
        <f t="shared" si="1"/>
        <v>0</v>
      </c>
    </row>
    <row r="9" spans="1:15"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B10" s="6" t="s">
        <v>67</v>
      </c>
      <c r="G10" s="13"/>
      <c r="H10" s="13"/>
      <c r="I10" s="13"/>
      <c r="J10" s="13"/>
      <c r="K10" s="13"/>
      <c r="L10" s="13"/>
      <c r="M10" s="13"/>
      <c r="N10" s="13"/>
      <c r="O10" s="13"/>
    </row>
    <row r="11" spans="1:15">
      <c r="C11" s="1" t="s">
        <v>68</v>
      </c>
      <c r="E11" s="26"/>
      <c r="F11" s="26"/>
      <c r="G11" s="26">
        <f>E11*(1+G12)</f>
        <v>0</v>
      </c>
      <c r="H11" s="26"/>
      <c r="I11" s="26">
        <f>G11*(1+I12)</f>
        <v>0</v>
      </c>
      <c r="J11" s="26">
        <f>H11*(1+J7)</f>
        <v>0</v>
      </c>
      <c r="K11" s="26">
        <f>I11*(1+K12)</f>
        <v>0</v>
      </c>
      <c r="L11" s="26">
        <f>J11*(1+L7)</f>
        <v>0</v>
      </c>
      <c r="M11" s="26">
        <f>K11*(1+M12)</f>
        <v>0</v>
      </c>
      <c r="N11" s="26">
        <f>L11*(1+N7)</f>
        <v>0</v>
      </c>
      <c r="O11" s="26">
        <f>M11*(1+O12)</f>
        <v>0</v>
      </c>
    </row>
    <row r="12" spans="1:15">
      <c r="C12" s="1" t="s">
        <v>65</v>
      </c>
      <c r="E12" s="28"/>
      <c r="F12" s="28"/>
      <c r="G12" s="28">
        <v>0.03</v>
      </c>
      <c r="H12" s="14"/>
      <c r="I12" s="28">
        <v>0.03</v>
      </c>
      <c r="J12" s="14"/>
      <c r="K12" s="28">
        <v>0.03</v>
      </c>
      <c r="L12" s="14"/>
      <c r="M12" s="28">
        <v>0.03</v>
      </c>
      <c r="N12" s="14"/>
      <c r="O12" s="28">
        <v>0.03</v>
      </c>
    </row>
    <row r="13" spans="1:15">
      <c r="C13" s="1" t="s">
        <v>69</v>
      </c>
      <c r="E13" s="43"/>
      <c r="F13" s="43"/>
      <c r="G13" s="15"/>
      <c r="H13" s="15"/>
      <c r="I13" s="15"/>
      <c r="J13" s="15"/>
      <c r="K13" s="15"/>
      <c r="L13" s="15"/>
      <c r="M13" s="15"/>
      <c r="N13" s="15"/>
      <c r="O13" s="15"/>
    </row>
    <row r="14" spans="1:15">
      <c r="C14" s="1" t="s">
        <v>70</v>
      </c>
      <c r="E14" s="26">
        <f>E13*E11</f>
        <v>0</v>
      </c>
      <c r="G14" s="26">
        <f>G13*G11</f>
        <v>0</v>
      </c>
      <c r="H14" s="26"/>
      <c r="I14" s="26">
        <f>I11*I13</f>
        <v>0</v>
      </c>
      <c r="J14" s="26"/>
      <c r="K14" s="26">
        <f>K11*K13</f>
        <v>0</v>
      </c>
      <c r="L14" s="26"/>
      <c r="M14" s="26">
        <f>M11*M13</f>
        <v>0</v>
      </c>
      <c r="N14" s="26"/>
      <c r="O14" s="26">
        <f>O11*O13</f>
        <v>0</v>
      </c>
    </row>
    <row r="15" spans="1:15">
      <c r="G15" s="13"/>
      <c r="H15" s="13"/>
      <c r="I15" s="13"/>
      <c r="J15" s="13"/>
      <c r="K15" s="13"/>
      <c r="L15" s="13"/>
      <c r="M15" s="13"/>
      <c r="N15" s="13"/>
      <c r="O15" s="13"/>
    </row>
    <row r="16" spans="1:15">
      <c r="B16" s="6" t="s">
        <v>71</v>
      </c>
      <c r="G16" s="13"/>
      <c r="H16" s="13"/>
      <c r="I16" s="13"/>
      <c r="J16" s="13"/>
      <c r="K16" s="13"/>
      <c r="L16" s="13"/>
      <c r="M16" s="13"/>
      <c r="N16" s="13"/>
      <c r="O16" s="13"/>
    </row>
    <row r="17" spans="2:15">
      <c r="C17" s="1" t="s">
        <v>72</v>
      </c>
      <c r="E17" s="10"/>
      <c r="G17" s="26">
        <f>E17*(1+G$19)</f>
        <v>0</v>
      </c>
      <c r="H17" s="26"/>
      <c r="I17" s="26">
        <f>G17*(1+I$19)</f>
        <v>0</v>
      </c>
      <c r="J17" s="26">
        <f t="shared" ref="J17:O18" si="2">H17*(1+J$19)</f>
        <v>0</v>
      </c>
      <c r="K17" s="26">
        <f t="shared" si="2"/>
        <v>0</v>
      </c>
      <c r="L17" s="26">
        <f t="shared" si="2"/>
        <v>0</v>
      </c>
      <c r="M17" s="26">
        <f t="shared" si="2"/>
        <v>0</v>
      </c>
      <c r="N17" s="26">
        <f t="shared" si="2"/>
        <v>0</v>
      </c>
      <c r="O17" s="26">
        <f t="shared" si="2"/>
        <v>0</v>
      </c>
    </row>
    <row r="18" spans="2:15">
      <c r="C18" s="1" t="s">
        <v>73</v>
      </c>
      <c r="E18" s="10"/>
      <c r="G18" s="26">
        <f>E18*(1+G$19)</f>
        <v>0</v>
      </c>
      <c r="H18" s="26"/>
      <c r="I18" s="26">
        <f>G18*(1+I$19)</f>
        <v>0</v>
      </c>
      <c r="J18" s="26">
        <f t="shared" si="2"/>
        <v>0</v>
      </c>
      <c r="K18" s="26">
        <f t="shared" si="2"/>
        <v>0</v>
      </c>
      <c r="L18" s="26">
        <f t="shared" si="2"/>
        <v>0</v>
      </c>
      <c r="M18" s="26">
        <f t="shared" si="2"/>
        <v>0</v>
      </c>
      <c r="N18" s="26">
        <f t="shared" si="2"/>
        <v>0</v>
      </c>
      <c r="O18" s="26">
        <f t="shared" si="2"/>
        <v>0</v>
      </c>
    </row>
    <row r="19" spans="2:15">
      <c r="C19" s="1" t="s">
        <v>65</v>
      </c>
      <c r="E19" s="43"/>
      <c r="F19" s="43"/>
      <c r="G19" s="27">
        <v>0.03</v>
      </c>
      <c r="H19" s="15"/>
      <c r="I19" s="27">
        <v>0.03</v>
      </c>
      <c r="J19" s="15"/>
      <c r="K19" s="27">
        <v>0.03</v>
      </c>
      <c r="L19" s="15"/>
      <c r="M19" s="27">
        <v>0.03</v>
      </c>
      <c r="N19" s="15"/>
      <c r="O19" s="27">
        <v>0.03</v>
      </c>
    </row>
    <row r="20" spans="2:15">
      <c r="C20" s="1" t="s">
        <v>74</v>
      </c>
      <c r="E20" s="26">
        <f>SUM(E17:E18)</f>
        <v>0</v>
      </c>
      <c r="G20" s="26">
        <f>SUM(G17:G18)</f>
        <v>0</v>
      </c>
      <c r="H20" s="26">
        <f>SUM(H17:H18)</f>
        <v>0</v>
      </c>
      <c r="I20" s="26">
        <f>SUM(I17:I18)</f>
        <v>0</v>
      </c>
      <c r="J20" s="26">
        <f t="shared" ref="J20:O20" si="3">SUM(J17:J18)</f>
        <v>0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0</v>
      </c>
      <c r="O20" s="26">
        <f t="shared" si="3"/>
        <v>0</v>
      </c>
    </row>
    <row r="21" spans="2:15">
      <c r="G21" s="13"/>
      <c r="H21" s="13"/>
      <c r="I21" s="13"/>
      <c r="J21" s="13"/>
      <c r="K21" s="13"/>
      <c r="L21" s="13"/>
      <c r="M21" s="13"/>
      <c r="N21" s="13"/>
      <c r="O21" s="13"/>
    </row>
    <row r="22" spans="2:15">
      <c r="B22" s="6" t="s">
        <v>75</v>
      </c>
      <c r="G22" s="13"/>
      <c r="H22" s="13"/>
      <c r="I22" s="13"/>
      <c r="J22" s="13"/>
      <c r="K22" s="13"/>
      <c r="L22" s="13"/>
      <c r="M22" s="13"/>
      <c r="N22" s="13"/>
      <c r="O22" s="13"/>
    </row>
    <row r="23" spans="2:15">
      <c r="C23" s="1" t="s">
        <v>75</v>
      </c>
      <c r="E23" s="10"/>
      <c r="F23" s="10"/>
      <c r="G23" s="51"/>
      <c r="H23" s="51"/>
      <c r="I23" s="51"/>
      <c r="J23" s="51"/>
      <c r="K23" s="51"/>
      <c r="L23" s="51"/>
      <c r="M23" s="51"/>
      <c r="N23" s="51"/>
      <c r="O23" s="51"/>
    </row>
    <row r="24" spans="2:15">
      <c r="G24" s="13"/>
      <c r="H24" s="13"/>
      <c r="I24" s="13"/>
      <c r="J24" s="13"/>
      <c r="K24" s="13"/>
      <c r="L24" s="13"/>
      <c r="M24" s="13"/>
      <c r="N24" s="13"/>
      <c r="O24" s="13"/>
    </row>
    <row r="25" spans="2:15">
      <c r="B25" s="6" t="s">
        <v>76</v>
      </c>
      <c r="G25" s="13"/>
      <c r="H25" s="13"/>
      <c r="I25" s="13"/>
      <c r="J25" s="13"/>
      <c r="K25" s="13"/>
      <c r="L25" s="13"/>
      <c r="M25" s="13"/>
      <c r="N25" s="13"/>
      <c r="O25" s="13"/>
    </row>
    <row r="26" spans="2:15">
      <c r="C26" s="1" t="s">
        <v>77</v>
      </c>
      <c r="E26" s="13">
        <f>E8+E14+E20+E23</f>
        <v>0</v>
      </c>
      <c r="G26" s="13">
        <f>G8+G14+G20+G23</f>
        <v>0</v>
      </c>
      <c r="H26" s="13">
        <f t="shared" ref="H26:O26" si="4">H8+H14+H20+H23</f>
        <v>0</v>
      </c>
      <c r="I26" s="13">
        <f t="shared" si="4"/>
        <v>0</v>
      </c>
      <c r="J26" s="13">
        <f t="shared" si="4"/>
        <v>0</v>
      </c>
      <c r="K26" s="13">
        <f t="shared" si="4"/>
        <v>0</v>
      </c>
      <c r="L26" s="13">
        <f t="shared" si="4"/>
        <v>0</v>
      </c>
      <c r="M26" s="13">
        <f t="shared" si="4"/>
        <v>0</v>
      </c>
      <c r="N26" s="13">
        <f t="shared" si="4"/>
        <v>0</v>
      </c>
      <c r="O26" s="13">
        <f t="shared" si="4"/>
        <v>0</v>
      </c>
    </row>
    <row r="27" spans="2:15">
      <c r="G27" s="13"/>
      <c r="H27" s="13"/>
      <c r="I27" s="13"/>
      <c r="J27" s="13"/>
      <c r="K27" s="13"/>
      <c r="L27" s="13"/>
      <c r="M27" s="13"/>
      <c r="N27" s="13"/>
      <c r="O27" s="13"/>
    </row>
    <row r="28" spans="2:15">
      <c r="B28" s="6" t="s">
        <v>78</v>
      </c>
      <c r="G28" s="13"/>
      <c r="I28" s="13"/>
      <c r="K28" s="13"/>
      <c r="M28" s="13"/>
      <c r="O28" s="13"/>
    </row>
    <row r="29" spans="2:15">
      <c r="C29" s="1" t="s">
        <v>79</v>
      </c>
      <c r="E29" s="29">
        <f>E8*0.355</f>
        <v>0</v>
      </c>
      <c r="G29" s="29">
        <f>G8*0.355</f>
        <v>0</v>
      </c>
      <c r="H29" s="29">
        <f t="shared" ref="H29:O29" si="5">H8*0.355</f>
        <v>0</v>
      </c>
      <c r="I29" s="29">
        <f t="shared" si="5"/>
        <v>0</v>
      </c>
      <c r="J29" s="29">
        <f t="shared" si="5"/>
        <v>0</v>
      </c>
      <c r="K29" s="29">
        <f t="shared" si="5"/>
        <v>0</v>
      </c>
      <c r="L29" s="29">
        <f t="shared" si="5"/>
        <v>0</v>
      </c>
      <c r="M29" s="29">
        <f t="shared" si="5"/>
        <v>0</v>
      </c>
      <c r="N29" s="29">
        <f t="shared" si="5"/>
        <v>0</v>
      </c>
      <c r="O29" s="29">
        <f t="shared" si="5"/>
        <v>0</v>
      </c>
    </row>
    <row r="30" spans="2:15">
      <c r="C30" s="1" t="s">
        <v>80</v>
      </c>
      <c r="E30" s="30">
        <f>E14*0.11</f>
        <v>0</v>
      </c>
      <c r="G30" s="30">
        <f t="shared" ref="G30:O30" si="6">G14*0.11</f>
        <v>0</v>
      </c>
      <c r="H30" s="30">
        <f t="shared" si="6"/>
        <v>0</v>
      </c>
      <c r="I30" s="30">
        <f t="shared" si="6"/>
        <v>0</v>
      </c>
      <c r="J30" s="30">
        <f t="shared" si="6"/>
        <v>0</v>
      </c>
      <c r="K30" s="30">
        <f t="shared" si="6"/>
        <v>0</v>
      </c>
      <c r="L30" s="30">
        <f t="shared" si="6"/>
        <v>0</v>
      </c>
      <c r="M30" s="30">
        <f t="shared" si="6"/>
        <v>0</v>
      </c>
      <c r="N30" s="30">
        <f t="shared" si="6"/>
        <v>0</v>
      </c>
      <c r="O30" s="30">
        <f t="shared" si="6"/>
        <v>0</v>
      </c>
    </row>
    <row r="31" spans="2:15">
      <c r="C31" s="1" t="s">
        <v>71</v>
      </c>
      <c r="E31" s="30">
        <f>E20*0.355</f>
        <v>0</v>
      </c>
      <c r="G31" s="30">
        <f>G20*0.355</f>
        <v>0</v>
      </c>
      <c r="H31" s="30">
        <f t="shared" ref="H31:O31" si="7">H20*0.355</f>
        <v>0</v>
      </c>
      <c r="I31" s="30">
        <f t="shared" si="7"/>
        <v>0</v>
      </c>
      <c r="J31" s="30">
        <f t="shared" si="7"/>
        <v>0</v>
      </c>
      <c r="K31" s="30">
        <f t="shared" si="7"/>
        <v>0</v>
      </c>
      <c r="L31" s="30">
        <f t="shared" si="7"/>
        <v>0</v>
      </c>
      <c r="M31" s="30">
        <f t="shared" si="7"/>
        <v>0</v>
      </c>
      <c r="N31" s="30">
        <f t="shared" si="7"/>
        <v>0</v>
      </c>
      <c r="O31" s="30">
        <f t="shared" si="7"/>
        <v>0</v>
      </c>
    </row>
    <row r="32" spans="2:15">
      <c r="C32" s="1" t="s">
        <v>75</v>
      </c>
      <c r="E32" s="31">
        <f>E23*0.05</f>
        <v>0</v>
      </c>
      <c r="F32" s="43"/>
      <c r="G32" s="31">
        <f>G23*0.05</f>
        <v>0</v>
      </c>
      <c r="H32" s="31">
        <f t="shared" ref="H32:O32" si="8">H23*0.05</f>
        <v>0</v>
      </c>
      <c r="I32" s="31">
        <f t="shared" si="8"/>
        <v>0</v>
      </c>
      <c r="J32" s="31">
        <f t="shared" si="8"/>
        <v>0</v>
      </c>
      <c r="K32" s="31">
        <f t="shared" si="8"/>
        <v>0</v>
      </c>
      <c r="L32" s="31">
        <f t="shared" si="8"/>
        <v>0</v>
      </c>
      <c r="M32" s="31">
        <f t="shared" si="8"/>
        <v>0</v>
      </c>
      <c r="N32" s="31">
        <f t="shared" si="8"/>
        <v>0</v>
      </c>
      <c r="O32" s="31">
        <f t="shared" si="8"/>
        <v>0</v>
      </c>
    </row>
    <row r="33" spans="2:15">
      <c r="C33" s="1" t="s">
        <v>81</v>
      </c>
      <c r="E33" s="32">
        <f>SUM(E29:E32)</f>
        <v>0</v>
      </c>
      <c r="G33" s="32">
        <f>SUM(G29:G32)</f>
        <v>0</v>
      </c>
      <c r="H33" s="32">
        <f t="shared" ref="H33:O33" si="9">SUM(H29:H32)</f>
        <v>0</v>
      </c>
      <c r="I33" s="32">
        <f t="shared" si="9"/>
        <v>0</v>
      </c>
      <c r="J33" s="32">
        <f t="shared" si="9"/>
        <v>0</v>
      </c>
      <c r="K33" s="32">
        <f t="shared" si="9"/>
        <v>0</v>
      </c>
      <c r="L33" s="32">
        <f t="shared" si="9"/>
        <v>0</v>
      </c>
      <c r="M33" s="32">
        <f t="shared" si="9"/>
        <v>0</v>
      </c>
      <c r="N33" s="32">
        <f t="shared" si="9"/>
        <v>0</v>
      </c>
      <c r="O33" s="32">
        <f t="shared" si="9"/>
        <v>0</v>
      </c>
    </row>
    <row r="35" spans="2:15">
      <c r="B35" s="6" t="s">
        <v>82</v>
      </c>
      <c r="E35" s="29">
        <f>E26+E33</f>
        <v>0</v>
      </c>
      <c r="G35" s="29">
        <f>G26+G33</f>
        <v>0</v>
      </c>
      <c r="H35" s="29">
        <f t="shared" ref="H35:O35" si="10">H26+H33</f>
        <v>0</v>
      </c>
      <c r="I35" s="29">
        <f t="shared" si="10"/>
        <v>0</v>
      </c>
      <c r="J35" s="29">
        <f t="shared" si="10"/>
        <v>0</v>
      </c>
      <c r="K35" s="29">
        <f t="shared" si="10"/>
        <v>0</v>
      </c>
      <c r="L35" s="29">
        <f t="shared" si="10"/>
        <v>0</v>
      </c>
      <c r="M35" s="29">
        <f t="shared" si="10"/>
        <v>0</v>
      </c>
      <c r="N35" s="29">
        <f t="shared" si="10"/>
        <v>0</v>
      </c>
      <c r="O35" s="29">
        <f t="shared" si="10"/>
        <v>0</v>
      </c>
    </row>
  </sheetData>
  <phoneticPr fontId="2" type="noConversion"/>
  <printOptions horizontalCentered="1"/>
  <pageMargins left="0.75" right="0.75" top="1" bottom="1" header="0.5" footer="0.5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BE06-8B66-4C53-9810-BE1CF35B2114}">
  <dimension ref="A1:P42"/>
  <sheetViews>
    <sheetView zoomScale="110" zoomScaleNormal="110" workbookViewId="0">
      <selection activeCell="C10" sqref="C10"/>
    </sheetView>
  </sheetViews>
  <sheetFormatPr defaultRowHeight="14.25"/>
  <cols>
    <col min="1" max="2" width="9.140625" style="1"/>
    <col min="3" max="3" width="32.28515625" style="1" bestFit="1" customWidth="1"/>
    <col min="4" max="4" width="2.28515625" style="1" customWidth="1"/>
    <col min="5" max="5" width="11.7109375" style="1" customWidth="1"/>
    <col min="6" max="6" width="2" style="1" customWidth="1"/>
    <col min="7" max="7" width="10.85546875" style="1" bestFit="1" customWidth="1"/>
    <col min="8" max="8" width="2.140625" style="1" customWidth="1"/>
    <col min="9" max="9" width="10.85546875" style="1" bestFit="1" customWidth="1"/>
    <col min="10" max="10" width="2.28515625" style="1" customWidth="1"/>
    <col min="11" max="11" width="10.85546875" style="1" bestFit="1" customWidth="1"/>
    <col min="12" max="12" width="2.140625" style="1" customWidth="1"/>
    <col min="13" max="13" width="10.85546875" style="1" bestFit="1" customWidth="1"/>
    <col min="14" max="14" width="2.140625" style="1" customWidth="1"/>
    <col min="15" max="15" width="10.85546875" style="1" bestFit="1" customWidth="1"/>
    <col min="16" max="16384" width="9.140625" style="1"/>
  </cols>
  <sheetData>
    <row r="1" spans="1:16" s="5" customFormat="1">
      <c r="E1" s="5" t="s">
        <v>8</v>
      </c>
      <c r="G1" s="5" t="s">
        <v>8</v>
      </c>
      <c r="I1" s="5" t="s">
        <v>8</v>
      </c>
      <c r="K1" s="5" t="s">
        <v>8</v>
      </c>
      <c r="M1" s="5" t="s">
        <v>8</v>
      </c>
      <c r="O1" s="5" t="s">
        <v>8</v>
      </c>
    </row>
    <row r="2" spans="1:16" s="5" customFormat="1">
      <c r="E2" s="9" t="str">
        <f>'Financial Summary'!E7</f>
        <v>2024-2025</v>
      </c>
      <c r="F2" s="9"/>
      <c r="G2" s="9" t="str">
        <f>'Financial Summary'!G7</f>
        <v>2025-2026</v>
      </c>
      <c r="H2" s="9"/>
      <c r="I2" s="9" t="str">
        <f>'Financial Summary'!I7</f>
        <v>2026-2027</v>
      </c>
      <c r="J2" s="9"/>
      <c r="K2" s="9" t="str">
        <f>'Financial Summary'!K7</f>
        <v>2027-2028</v>
      </c>
      <c r="L2" s="9"/>
      <c r="M2" s="9" t="str">
        <f>'Financial Summary'!M7</f>
        <v>2028-2029</v>
      </c>
      <c r="N2" s="9"/>
      <c r="O2" s="9" t="str">
        <f>'Financial Summary'!O7</f>
        <v>2029-2030</v>
      </c>
    </row>
    <row r="3" spans="1:16">
      <c r="A3" s="6" t="s">
        <v>83</v>
      </c>
    </row>
    <row r="4" spans="1:16">
      <c r="B4" s="33">
        <v>1</v>
      </c>
      <c r="C4" s="1" t="s">
        <v>84</v>
      </c>
    </row>
    <row r="5" spans="1:16">
      <c r="B5" s="33">
        <v>2</v>
      </c>
      <c r="C5" s="1" t="s">
        <v>85</v>
      </c>
    </row>
    <row r="6" spans="1:16">
      <c r="B6" s="33">
        <v>3</v>
      </c>
      <c r="C6" s="1" t="s">
        <v>86</v>
      </c>
    </row>
    <row r="7" spans="1:16">
      <c r="B7" s="33">
        <v>4</v>
      </c>
      <c r="C7" s="1" t="s">
        <v>87</v>
      </c>
    </row>
    <row r="8" spans="1:16">
      <c r="B8" s="33">
        <v>5</v>
      </c>
      <c r="C8" s="1" t="s">
        <v>88</v>
      </c>
    </row>
    <row r="9" spans="1:16">
      <c r="B9" s="33">
        <v>6</v>
      </c>
      <c r="C9" s="1" t="s">
        <v>89</v>
      </c>
    </row>
    <row r="10" spans="1:16">
      <c r="B10" s="33">
        <v>7</v>
      </c>
      <c r="C10" s="1" t="s">
        <v>90</v>
      </c>
      <c r="G10" s="1">
        <f>SUM(G4:G9)</f>
        <v>0</v>
      </c>
      <c r="I10" s="1">
        <f>SUM(I4:I9)</f>
        <v>0</v>
      </c>
      <c r="K10" s="1">
        <f>SUM(K4:K9)</f>
        <v>0</v>
      </c>
      <c r="M10" s="1">
        <f>SUM(M4:M9)</f>
        <v>0</v>
      </c>
      <c r="O10" s="1">
        <f>SUM(O4:O9)</f>
        <v>0</v>
      </c>
    </row>
    <row r="11" spans="1:16">
      <c r="B11" s="33">
        <v>8</v>
      </c>
      <c r="C11" s="1" t="s">
        <v>65</v>
      </c>
      <c r="F11" s="29"/>
      <c r="G11" s="34">
        <v>0.03</v>
      </c>
      <c r="H11" s="29"/>
      <c r="I11" s="34">
        <v>0.03</v>
      </c>
      <c r="J11" s="35"/>
      <c r="K11" s="34">
        <f>I11</f>
        <v>0.03</v>
      </c>
      <c r="L11" s="35"/>
      <c r="M11" s="34">
        <f>K11</f>
        <v>0.03</v>
      </c>
      <c r="N11" s="35"/>
      <c r="O11" s="34">
        <f>M11</f>
        <v>0.03</v>
      </c>
    </row>
    <row r="12" spans="1:16">
      <c r="B12" s="33"/>
      <c r="C12" s="36"/>
      <c r="D12" s="36"/>
      <c r="E12" s="36"/>
      <c r="F12" s="37"/>
      <c r="G12" s="38"/>
      <c r="H12" s="37"/>
      <c r="I12" s="38"/>
      <c r="J12" s="39"/>
      <c r="K12" s="38"/>
      <c r="L12" s="39"/>
      <c r="M12" s="38"/>
      <c r="N12" s="39"/>
      <c r="O12" s="38"/>
    </row>
    <row r="13" spans="1:16">
      <c r="B13" s="33">
        <v>8</v>
      </c>
      <c r="C13" s="1" t="s">
        <v>91</v>
      </c>
      <c r="E13" s="1">
        <v>0</v>
      </c>
      <c r="F13" s="29"/>
      <c r="G13" s="29">
        <f>E13*(1+G11)</f>
        <v>0</v>
      </c>
      <c r="H13" s="29"/>
      <c r="I13" s="29">
        <f t="shared" ref="I13:O13" si="0">G13*(1+I11)</f>
        <v>0</v>
      </c>
      <c r="J13" s="29">
        <f t="shared" si="0"/>
        <v>0</v>
      </c>
      <c r="K13" s="29">
        <f t="shared" si="0"/>
        <v>0</v>
      </c>
      <c r="L13" s="29">
        <f t="shared" si="0"/>
        <v>0</v>
      </c>
      <c r="M13" s="29">
        <f t="shared" si="0"/>
        <v>0</v>
      </c>
      <c r="N13" s="29">
        <f t="shared" si="0"/>
        <v>0</v>
      </c>
      <c r="O13" s="29">
        <f t="shared" si="0"/>
        <v>0</v>
      </c>
    </row>
    <row r="14" spans="1:16">
      <c r="B14" s="33">
        <v>9</v>
      </c>
      <c r="C14" s="1" t="s">
        <v>92</v>
      </c>
      <c r="E14" s="29"/>
      <c r="F14" s="29"/>
      <c r="G14" s="29">
        <f>G10*G13</f>
        <v>0</v>
      </c>
      <c r="H14" s="29">
        <f t="shared" ref="H14:O14" si="1">H10*H13</f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  <c r="N14" s="29">
        <f t="shared" si="1"/>
        <v>0</v>
      </c>
      <c r="O14" s="29">
        <f t="shared" si="1"/>
        <v>0</v>
      </c>
      <c r="P14" s="44" t="s">
        <v>93</v>
      </c>
    </row>
    <row r="15" spans="1:16">
      <c r="B15" s="33"/>
      <c r="C15" s="40" t="s">
        <v>94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6">
      <c r="B16" s="33">
        <v>10</v>
      </c>
      <c r="C16" s="1" t="s">
        <v>95</v>
      </c>
      <c r="G16" s="1">
        <v>0</v>
      </c>
      <c r="I16" s="1">
        <f>G16</f>
        <v>0</v>
      </c>
      <c r="K16" s="1">
        <f>I16</f>
        <v>0</v>
      </c>
      <c r="M16" s="1">
        <f>K16</f>
        <v>0</v>
      </c>
      <c r="O16" s="1">
        <f>M16</f>
        <v>0</v>
      </c>
    </row>
    <row r="17" spans="1:16">
      <c r="B17" s="33">
        <v>11</v>
      </c>
      <c r="C17" s="1" t="s">
        <v>96</v>
      </c>
      <c r="G17" s="1">
        <f>G16*G10</f>
        <v>0</v>
      </c>
      <c r="I17" s="1">
        <f>I16*I10</f>
        <v>0</v>
      </c>
      <c r="K17" s="1">
        <f>K16*K10</f>
        <v>0</v>
      </c>
      <c r="M17" s="1">
        <f>M16*M10</f>
        <v>0</v>
      </c>
      <c r="O17" s="1">
        <f>O16*O10</f>
        <v>0</v>
      </c>
    </row>
    <row r="18" spans="1:16">
      <c r="B18" s="33">
        <v>12</v>
      </c>
      <c r="C18" s="1" t="s">
        <v>97</v>
      </c>
      <c r="E18" s="1">
        <v>0</v>
      </c>
      <c r="G18" s="1">
        <f>MROUND(E18*(1+G11),5)</f>
        <v>0</v>
      </c>
      <c r="I18" s="1">
        <f>MROUND(G18*(1+I11),5)</f>
        <v>0</v>
      </c>
      <c r="K18" s="1">
        <f>MROUND(I18*(1+K11),5)</f>
        <v>0</v>
      </c>
      <c r="M18" s="1">
        <f>MROUND(K18*(1+M11),5)</f>
        <v>0</v>
      </c>
      <c r="O18" s="1">
        <f>MROUND(M18*(1+O11),5)</f>
        <v>0</v>
      </c>
    </row>
    <row r="19" spans="1:16">
      <c r="B19" s="33">
        <v>13</v>
      </c>
      <c r="C19" s="1" t="s">
        <v>92</v>
      </c>
      <c r="D19" s="36"/>
      <c r="E19" s="36"/>
      <c r="F19" s="37"/>
      <c r="G19" s="29">
        <f>G17*G18</f>
        <v>0</v>
      </c>
      <c r="H19" s="29">
        <f>H13*($E$48/124)*H10</f>
        <v>0</v>
      </c>
      <c r="I19" s="29">
        <f>I17*I18</f>
        <v>0</v>
      </c>
      <c r="J19" s="29">
        <f>J13*($E$48/124)*J10</f>
        <v>0</v>
      </c>
      <c r="K19" s="29">
        <f>K17*K18</f>
        <v>0</v>
      </c>
      <c r="L19" s="29">
        <f>L13*($E$48/124)*L10</f>
        <v>0</v>
      </c>
      <c r="M19" s="29">
        <f>M17*M18</f>
        <v>0</v>
      </c>
      <c r="N19" s="29">
        <f>N13*($E$48/124)*N10</f>
        <v>0</v>
      </c>
      <c r="O19" s="29">
        <f>O17*O18</f>
        <v>0</v>
      </c>
      <c r="P19" s="44" t="s">
        <v>98</v>
      </c>
    </row>
    <row r="20" spans="1:16">
      <c r="B20" s="33"/>
      <c r="D20" s="36"/>
      <c r="E20" s="36"/>
      <c r="F20" s="37"/>
      <c r="G20" s="29"/>
      <c r="H20" s="29"/>
      <c r="I20" s="29"/>
      <c r="J20" s="29"/>
      <c r="K20" s="29"/>
      <c r="L20" s="29"/>
      <c r="M20" s="29"/>
      <c r="N20" s="29"/>
      <c r="O20" s="29"/>
    </row>
    <row r="21" spans="1:16">
      <c r="B21" s="33">
        <v>14</v>
      </c>
      <c r="C21" s="1" t="s">
        <v>99</v>
      </c>
      <c r="D21" s="36"/>
      <c r="E21" s="36"/>
      <c r="F21" s="37"/>
      <c r="G21" s="41">
        <v>0.1</v>
      </c>
      <c r="H21" s="29"/>
      <c r="I21" s="41">
        <f>G21</f>
        <v>0.1</v>
      </c>
      <c r="J21" s="29"/>
      <c r="K21" s="41">
        <f>I21</f>
        <v>0.1</v>
      </c>
      <c r="L21" s="29"/>
      <c r="M21" s="41">
        <f>K21</f>
        <v>0.1</v>
      </c>
      <c r="N21" s="29"/>
      <c r="O21" s="41">
        <f>M21</f>
        <v>0.1</v>
      </c>
    </row>
    <row r="22" spans="1:16">
      <c r="B22" s="33">
        <v>15</v>
      </c>
      <c r="C22" s="1" t="s">
        <v>100</v>
      </c>
      <c r="F22" s="42" t="e">
        <f>-#REF!*0.345</f>
        <v>#REF!</v>
      </c>
      <c r="G22" s="42">
        <f>ROUND(((G14+G19)*-G21),0)</f>
        <v>0</v>
      </c>
      <c r="H22" s="42">
        <f t="shared" ref="H22:N22" si="2">-H19*0.345</f>
        <v>0</v>
      </c>
      <c r="I22" s="42">
        <f>ROUND(((I14+I19)*-I21),0)</f>
        <v>0</v>
      </c>
      <c r="J22" s="42">
        <f t="shared" si="2"/>
        <v>0</v>
      </c>
      <c r="K22" s="42">
        <f>ROUND(((K14+K19)*-K21),0)</f>
        <v>0</v>
      </c>
      <c r="L22" s="42">
        <f t="shared" si="2"/>
        <v>0</v>
      </c>
      <c r="M22" s="42">
        <f>ROUND(((M14+M19)*-M21),0)</f>
        <v>0</v>
      </c>
      <c r="N22" s="42">
        <f t="shared" si="2"/>
        <v>0</v>
      </c>
      <c r="O22" s="42">
        <f>ROUND(((O14+O19)*-O21),0)</f>
        <v>0</v>
      </c>
    </row>
    <row r="23" spans="1:16">
      <c r="B23" s="33">
        <v>16</v>
      </c>
      <c r="C23" s="1" t="s">
        <v>101</v>
      </c>
      <c r="F23" s="32"/>
      <c r="G23" s="32">
        <f>(G14+G19)-G22</f>
        <v>0</v>
      </c>
      <c r="H23" s="32">
        <f t="shared" ref="H23:N23" si="3">H19+H22</f>
        <v>0</v>
      </c>
      <c r="I23" s="32">
        <f>(I14+I19)-I22</f>
        <v>0</v>
      </c>
      <c r="J23" s="32">
        <f t="shared" si="3"/>
        <v>0</v>
      </c>
      <c r="K23" s="32">
        <f>(K14+K19)-K22</f>
        <v>0</v>
      </c>
      <c r="L23" s="32">
        <f t="shared" si="3"/>
        <v>0</v>
      </c>
      <c r="M23" s="32">
        <f>(M14+M19)-M22</f>
        <v>0</v>
      </c>
      <c r="N23" s="32">
        <f t="shared" si="3"/>
        <v>0</v>
      </c>
      <c r="O23" s="32">
        <f>(O14+O19)-O22</f>
        <v>0</v>
      </c>
    </row>
    <row r="24" spans="1:16">
      <c r="B24" s="33"/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pans="1:16">
      <c r="A25" s="6" t="s">
        <v>102</v>
      </c>
      <c r="B25" s="33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1:16">
      <c r="B26" s="33">
        <v>1</v>
      </c>
      <c r="C26" s="1" t="s">
        <v>37</v>
      </c>
      <c r="E26" s="10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6">
      <c r="B27" s="33">
        <v>2</v>
      </c>
      <c r="C27" s="1" t="s">
        <v>39</v>
      </c>
      <c r="E27" s="10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6">
      <c r="B28" s="33">
        <v>3</v>
      </c>
      <c r="C28" s="1" t="s">
        <v>41</v>
      </c>
      <c r="E28" s="10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1:16">
      <c r="B29" s="33">
        <v>4</v>
      </c>
      <c r="C29" s="1" t="s">
        <v>43</v>
      </c>
      <c r="E29" s="10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1:16">
      <c r="B30" s="33">
        <v>5</v>
      </c>
      <c r="C30" s="1" t="s">
        <v>45</v>
      </c>
      <c r="E30" s="10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>
      <c r="B31" s="33">
        <v>6</v>
      </c>
      <c r="C31" s="1" t="s">
        <v>47</v>
      </c>
      <c r="E31" s="10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16">
      <c r="B32" s="33">
        <v>7</v>
      </c>
      <c r="C32" s="1" t="s">
        <v>49</v>
      </c>
      <c r="E32" s="10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>
      <c r="B33" s="33">
        <v>8</v>
      </c>
      <c r="C33" s="1" t="s">
        <v>51</v>
      </c>
      <c r="E33" s="10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>
      <c r="B34" s="33">
        <v>9</v>
      </c>
      <c r="C34" s="1" t="s">
        <v>53</v>
      </c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>
      <c r="B35" s="33">
        <v>10</v>
      </c>
      <c r="C35" s="1" t="s">
        <v>103</v>
      </c>
      <c r="E35" s="13">
        <f>SUM(E26:E34)</f>
        <v>0</v>
      </c>
      <c r="F35" s="13"/>
      <c r="G35" s="13">
        <f>SUM(G26:G34)</f>
        <v>0</v>
      </c>
      <c r="H35" s="13">
        <f t="shared" ref="H35:O35" si="4">SUM(H26:H34)</f>
        <v>0</v>
      </c>
      <c r="I35" s="13">
        <f>SUM(I26:I34)</f>
        <v>0</v>
      </c>
      <c r="J35" s="13">
        <f t="shared" si="4"/>
        <v>0</v>
      </c>
      <c r="K35" s="13">
        <f t="shared" si="4"/>
        <v>0</v>
      </c>
      <c r="L35" s="13">
        <f t="shared" si="4"/>
        <v>0</v>
      </c>
      <c r="M35" s="13">
        <f t="shared" si="4"/>
        <v>0</v>
      </c>
      <c r="N35" s="13">
        <f t="shared" si="4"/>
        <v>0</v>
      </c>
      <c r="O35" s="13">
        <f t="shared" si="4"/>
        <v>0</v>
      </c>
    </row>
    <row r="37" spans="1:15">
      <c r="A37" s="6" t="s">
        <v>104</v>
      </c>
    </row>
    <row r="38" spans="1:15">
      <c r="B38" s="33">
        <v>1</v>
      </c>
      <c r="C38" s="1" t="s">
        <v>105</v>
      </c>
    </row>
    <row r="39" spans="1:15">
      <c r="B39" s="33">
        <v>2</v>
      </c>
      <c r="C39" s="1" t="s">
        <v>106</v>
      </c>
    </row>
    <row r="40" spans="1:15">
      <c r="B40" s="33">
        <v>3</v>
      </c>
      <c r="C40" s="1" t="s">
        <v>107</v>
      </c>
    </row>
    <row r="41" spans="1:15">
      <c r="B41" s="33">
        <v>4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  <row r="42" spans="1:15">
      <c r="B42" s="33">
        <v>5</v>
      </c>
      <c r="C42" s="1" t="s">
        <v>108</v>
      </c>
      <c r="E42" s="13">
        <f>SUM(E38:E41)</f>
        <v>0</v>
      </c>
      <c r="G42" s="13">
        <f>SUM(G38:G41)</f>
        <v>0</v>
      </c>
      <c r="H42" s="13"/>
      <c r="I42" s="13">
        <f t="shared" ref="I42:O42" si="5">SUM(I38:I41)</f>
        <v>0</v>
      </c>
      <c r="J42" s="13"/>
      <c r="K42" s="13">
        <f>SUM(K38:K41)</f>
        <v>0</v>
      </c>
      <c r="L42" s="13"/>
      <c r="M42" s="13">
        <f t="shared" si="5"/>
        <v>0</v>
      </c>
      <c r="N42" s="13"/>
      <c r="O42" s="13">
        <f t="shared" si="5"/>
        <v>0</v>
      </c>
    </row>
  </sheetData>
  <phoneticPr fontId="2" type="noConversion"/>
  <printOptions horizontalCentered="1"/>
  <pageMargins left="0.75" right="0.75" top="1" bottom="1" header="0.5" footer="0.5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E708DD3E4FB4FA9A892ABED076CFF" ma:contentTypeVersion="6" ma:contentTypeDescription="Create a new document." ma:contentTypeScope="" ma:versionID="a9025070b27e6673b003732893ae75c3">
  <xsd:schema xmlns:xsd="http://www.w3.org/2001/XMLSchema" xmlns:xs="http://www.w3.org/2001/XMLSchema" xmlns:p="http://schemas.microsoft.com/office/2006/metadata/properties" xmlns:ns2="459cc73d-6794-48b2-bbc4-ca5730ae4203" xmlns:ns3="bc47cb05-411e-437e-a255-5a4524259433" targetNamespace="http://schemas.microsoft.com/office/2006/metadata/properties" ma:root="true" ma:fieldsID="4149c3a032f070d21be5ac246f07256e" ns2:_="" ns3:_="">
    <xsd:import namespace="459cc73d-6794-48b2-bbc4-ca5730ae4203"/>
    <xsd:import namespace="bc47cb05-411e-437e-a255-5a4524259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cc73d-6794-48b2-bbc4-ca5730ae4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7cb05-411e-437e-a255-5a4524259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AE4E40-C9F7-48BE-B733-6628532A9C05}"/>
</file>

<file path=customXml/itemProps2.xml><?xml version="1.0" encoding="utf-8"?>
<ds:datastoreItem xmlns:ds="http://schemas.openxmlformats.org/officeDocument/2006/customXml" ds:itemID="{40B60F6F-7D22-4B62-AF73-9DFF112F59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Chapman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Raymond Sfeir</dc:creator>
  <cp:keywords/>
  <dc:description/>
  <cp:lastModifiedBy>X</cp:lastModifiedBy>
  <cp:revision/>
  <dcterms:created xsi:type="dcterms:W3CDTF">2008-01-16T22:36:46Z</dcterms:created>
  <dcterms:modified xsi:type="dcterms:W3CDTF">2024-10-15T17:03:09Z</dcterms:modified>
  <cp:category/>
  <cp:contentStatus/>
</cp:coreProperties>
</file>